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1595" windowHeight="5895" tabRatio="881" activeTab="2"/>
  </bookViews>
  <sheets>
    <sheet name="OBSERVACIONES" sheetId="1" r:id="rId1"/>
    <sheet name="RESUMEN" sheetId="2" r:id="rId2"/>
    <sheet name="Alumnos x Unidad Académica" sheetId="3" r:id="rId3"/>
    <sheet name="Cálculo Nuevos Inscriptos Ajust" sheetId="4" r:id="rId4"/>
    <sheet name="Clasif de carreras x duración" sheetId="5" r:id="rId5"/>
    <sheet name="Clasificación de carreras x dis" sheetId="6" r:id="rId6"/>
    <sheet name="BASE ÚLTIMO AÑO INFORMADO" sheetId="7" r:id="rId7"/>
    <sheet name="BASE ÚLTIMO AÑO INF (ORIGINAL)" sheetId="8" r:id="rId8"/>
    <sheet name="Alumnos para Modelo CIN" sheetId="9" r:id="rId9"/>
  </sheets>
  <externalReferences>
    <externalReference r:id="rId14"/>
    <externalReference r:id="rId15"/>
  </externalReferences>
  <definedNames>
    <definedName name="_xlnm._FilterDatabase" localSheetId="7" hidden="1">'BASE ÚLTIMO AÑO INF (ORIGINAL)'!$A$9:$HU$31</definedName>
    <definedName name="_xlnm._FilterDatabase" localSheetId="6" hidden="1">'BASE ÚLTIMO AÑO INFORMADO'!$A$9:$HU$27</definedName>
    <definedName name="_xlnm._FilterDatabase" localSheetId="3" hidden="1">'Cálculo Nuevos Inscriptos Ajust'!$A$9:$H$46</definedName>
    <definedName name="_xlnm._FilterDatabase" localSheetId="4" hidden="1">'Clasif de carreras x duración'!$A$9:$F$46</definedName>
    <definedName name="_xlnm.Print_Area" localSheetId="1">'RESUMEN'!$A$5:$I$27</definedName>
  </definedNames>
  <calcPr fullCalcOnLoad="1"/>
  <pivotCaches>
    <pivotCache cacheId="4" r:id="rId10"/>
    <pivotCache cacheId="3" r:id="rId11"/>
  </pivotCaches>
</workbook>
</file>

<file path=xl/sharedStrings.xml><?xml version="1.0" encoding="utf-8"?>
<sst xmlns="http://schemas.openxmlformats.org/spreadsheetml/2006/main" count="565" uniqueCount="139">
  <si>
    <t>Fuente de Datos: SIU-ONA</t>
  </si>
  <si>
    <t>Reinscriptos 2006 según cantidad de materias aprobadas el año anterior</t>
  </si>
  <si>
    <t xml:space="preserve">Universidad </t>
  </si>
  <si>
    <t xml:space="preserve"> Unidad Académica </t>
  </si>
  <si>
    <t>Titulo Final</t>
  </si>
  <si>
    <t>Duración</t>
  </si>
  <si>
    <t xml:space="preserve"> Localidad </t>
  </si>
  <si>
    <t>Tipo_Oferta</t>
  </si>
  <si>
    <t>Reinscriptos 2006 que ingresaron en el 2005</t>
  </si>
  <si>
    <t>Nuevos Inscriptos   2006</t>
  </si>
  <si>
    <t>Nuevos Inscriptos   2005</t>
  </si>
  <si>
    <t>0 - Mat. Aprob.</t>
  </si>
  <si>
    <t>1 - Mat. Aprob.</t>
  </si>
  <si>
    <t>2 - Mat. Aprob.</t>
  </si>
  <si>
    <t>3 - Mat. Aprob.</t>
  </si>
  <si>
    <t>4 - Mat. Aprob.</t>
  </si>
  <si>
    <t>5 - Mat. Aprob.</t>
  </si>
  <si>
    <t>6 o más - Mat. Aprob.</t>
  </si>
  <si>
    <t>NDI - Mat. Aprob</t>
  </si>
  <si>
    <t>Total Cuadro 7</t>
  </si>
  <si>
    <t>OBSERVACIONES DE LA INFORMACIÓN DE ALUMNOS Y CARRERAS</t>
  </si>
  <si>
    <t>TOTAL UNIVERSIDAD</t>
  </si>
  <si>
    <t>CLASIFICACIÓN DE CARRERAS POR ÁREA DISCIPLINARIA</t>
  </si>
  <si>
    <t>Cód_Area Disciplinaria</t>
  </si>
  <si>
    <t xml:space="preserve"> Area Disciplinaria </t>
  </si>
  <si>
    <t>Clasificación</t>
  </si>
  <si>
    <t>% de Reinscripción en primer año</t>
  </si>
  <si>
    <t>Clasificación carrera</t>
  </si>
  <si>
    <t>Total Alumnos Ajustados</t>
  </si>
  <si>
    <t>Nuevos Inscriptos Ajustados</t>
  </si>
  <si>
    <t>Reinscriptos Activos</t>
  </si>
  <si>
    <t>Nuevos inscriptos (sin ajustar)</t>
  </si>
  <si>
    <t>Total Alumnos (sin ajustar)</t>
  </si>
  <si>
    <t>Reinscriptos (total)</t>
  </si>
  <si>
    <t>INFORMACIÓN DE ALUMNOS Y CARRERAS</t>
  </si>
  <si>
    <t>% AJUSTE DE NUEVOS INSCRIPTOS</t>
  </si>
  <si>
    <t>% AJUSTE DE REINSCRIPTOS</t>
  </si>
  <si>
    <t>% ALUMNOS AJUSTADOS / TOTALES</t>
  </si>
  <si>
    <t>ÚLTIMO AÑO INFORMADO 2006</t>
  </si>
  <si>
    <t>ÚLTIMO AÑO INFORMADO: 2006</t>
  </si>
  <si>
    <t>AÑO INFORMADO 2006</t>
  </si>
  <si>
    <t>TOTAL</t>
  </si>
  <si>
    <t>Información para determinar tasa de ajuste de Nuevos Inscriptos</t>
  </si>
  <si>
    <t>CÁLCULO DE NUEVOS INSCRIPTOS AJUSTADOS</t>
  </si>
  <si>
    <t>CÁLCULO PROMEDIO CORREGIDO</t>
  </si>
  <si>
    <t>Grado</t>
  </si>
  <si>
    <t>48 Meses</t>
  </si>
  <si>
    <t>60 Meses</t>
  </si>
  <si>
    <t>24 Meses</t>
  </si>
  <si>
    <t>Contador Público</t>
  </si>
  <si>
    <t>36 Meses</t>
  </si>
  <si>
    <t>Técnico Instrumental</t>
  </si>
  <si>
    <t>Licenciado en Administración</t>
  </si>
  <si>
    <t>Licenciado en Trabajo Social</t>
  </si>
  <si>
    <t>Ingeniero Industrial</t>
  </si>
  <si>
    <t>Licenciado en Ciencias de la Educación</t>
  </si>
  <si>
    <t>Profesor en Ciencias de la Educación</t>
  </si>
  <si>
    <t>72 Meses</t>
  </si>
  <si>
    <t>Título Intermedio</t>
  </si>
  <si>
    <t>Ciclo de Licenciatura</t>
  </si>
  <si>
    <t>30 Meses</t>
  </si>
  <si>
    <t>Ingeniero Agrónomo</t>
  </si>
  <si>
    <t>42 Meses</t>
  </si>
  <si>
    <t>66 Meses</t>
  </si>
  <si>
    <t>Rectorado</t>
  </si>
  <si>
    <t>UNIVERSIDAD NACIONAL DE LUJÁN</t>
  </si>
  <si>
    <t>Centro Regional Campana</t>
  </si>
  <si>
    <t>Campana</t>
  </si>
  <si>
    <t>Licenciado en Comercio Internacional</t>
  </si>
  <si>
    <t>Licenciado en Información Ambiental</t>
  </si>
  <si>
    <t>Centro Regional Chivilcoy</t>
  </si>
  <si>
    <t>Chivilcoy - Agencia Aca</t>
  </si>
  <si>
    <t>Licenciado en Educación Física - Ciclo de Licenciatura</t>
  </si>
  <si>
    <t>Licenciado en Educación Inicial - Ciclo de Licenciatura</t>
  </si>
  <si>
    <t>Licenciado en Sistemas de Información</t>
  </si>
  <si>
    <t>Centro Regional San Miguel</t>
  </si>
  <si>
    <t>San Miguel</t>
  </si>
  <si>
    <t>Delegación Académica Capital Federal</t>
  </si>
  <si>
    <t>Profesor en Enseñanza Media de Adultos - Ciclo Profesorado</t>
  </si>
  <si>
    <t>Capital Federal</t>
  </si>
  <si>
    <t>Ciclo de Profesorado</t>
  </si>
  <si>
    <t>Delegación Académica Escobar</t>
  </si>
  <si>
    <t>Escobar</t>
  </si>
  <si>
    <t>Delegacion Academica Mercedes</t>
  </si>
  <si>
    <t>Mercedes</t>
  </si>
  <si>
    <t>Delegación Académica Merlo</t>
  </si>
  <si>
    <t>Merlo</t>
  </si>
  <si>
    <t>Delegacion Academica Moreno</t>
  </si>
  <si>
    <t>25 De Mayo</t>
  </si>
  <si>
    <t>18 Meses</t>
  </si>
  <si>
    <t>Delegación Académica Pergamino</t>
  </si>
  <si>
    <t>Delegación Académica San Fernando</t>
  </si>
  <si>
    <t>San Fernando</t>
  </si>
  <si>
    <t>Analista de Sistemas</t>
  </si>
  <si>
    <t>Lujan</t>
  </si>
  <si>
    <t>Bachiller Universitario en Sistemas de Información</t>
  </si>
  <si>
    <t>Ingeniero en Alimentos</t>
  </si>
  <si>
    <t>Licenciado en Ciencias Biológicas</t>
  </si>
  <si>
    <t>Licenciado en Geografía - Ciclo de Licenciatura</t>
  </si>
  <si>
    <t>Licenciado en Historia - Ciclo de Licenciatura</t>
  </si>
  <si>
    <t>Profesor en Geografía</t>
  </si>
  <si>
    <t>Profesor en Historia</t>
  </si>
  <si>
    <t>Técnico en Administración y Gestión Universitaria</t>
  </si>
  <si>
    <t>Técnico Universitario en Administración</t>
  </si>
  <si>
    <t>Técnico Universitario en Comercio Exterior y Aduanas</t>
  </si>
  <si>
    <t>Técnico Universitario en Información Ambiental</t>
  </si>
  <si>
    <t>Técnico Universitario en Instalaciones Industriales</t>
  </si>
  <si>
    <t>Técnico Universitario en Minoridad y Familia</t>
  </si>
  <si>
    <t>Unidad Penal N° 5 dependiente del SEPENBA</t>
  </si>
  <si>
    <t>Suma de Total Alumnos Ajustados</t>
  </si>
  <si>
    <t>Cuenta de Titulo Final</t>
  </si>
  <si>
    <t>Total</t>
  </si>
  <si>
    <t>Total general</t>
  </si>
  <si>
    <t>Sede Central - Luján</t>
  </si>
  <si>
    <t>Sede Centro Regional Gral. Sarmiento</t>
  </si>
  <si>
    <t>TABLA DINÁMICA DE ALUMNOS AJUSTADOS Y CUENTA DE TÍTULOS POR UNIDAD ACADÉMICA (para cálculos plantas normativas no docentes y de autoridades superiores por dependencia):</t>
  </si>
  <si>
    <t>REFERENCIAS DE LA HOJA RESUMEN:</t>
  </si>
  <si>
    <t>Carreras no encontradas en la base de títulos x disciplina</t>
  </si>
  <si>
    <t>Carreras con dificultades para determinar tasa de ajuste de nuevos inscriptos. Se aplica tasa promedio.</t>
  </si>
  <si>
    <t>Carreras nuevas. Se aplica tasa promedio de ajuste de nuevos inscriptos.</t>
  </si>
  <si>
    <t>ALUMNOS AJUSTADOS POR DISCIPLINA:</t>
  </si>
  <si>
    <t>Agronomía</t>
  </si>
  <si>
    <t>Arquitectura</t>
  </si>
  <si>
    <t>Artes</t>
  </si>
  <si>
    <t>Cs. Económicas</t>
  </si>
  <si>
    <t>Cs. Exactas</t>
  </si>
  <si>
    <t>Cs. Sociales</t>
  </si>
  <si>
    <t>Derecho</t>
  </si>
  <si>
    <t>Farmacia</t>
  </si>
  <si>
    <t>Humanidades</t>
  </si>
  <si>
    <t>Ingeniería</t>
  </si>
  <si>
    <t>Medicina</t>
  </si>
  <si>
    <t>Odontología</t>
  </si>
  <si>
    <t>Psicología</t>
  </si>
  <si>
    <t>Veterinaria</t>
  </si>
  <si>
    <t>Ciclo Básico Común (UBA)</t>
  </si>
  <si>
    <t>Ciclo de Aprestamiento (UNGS)</t>
  </si>
  <si>
    <t>REINSCRIPTOS POR CANTIDAD DE MATERIAS APROBADAS (Cuadro 7 Araucano):</t>
  </si>
  <si>
    <t>BASE CORREGIDA POR CARRERA QUE CAMBIA LA DURACIÓN DE UN AÑO A OTRO, Y ENTONCES APARECEN SEPARADOS LOS ALUMNOS DEL AÑO ANTERIOR.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</si>
</sst>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 * #,##0.0_ ;_ * \-#,##0.0_ ;_ * &quot;-&quot;??_ ;_ @_ "/>
    <numFmt numFmtId="174" formatCode="0.0%"/>
    <numFmt numFmtId="175" formatCode="_ * #,##0.000_ ;_ * \-#,##0.000_ ;_ * &quot;-&quot;??_ ;_ @_ 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0"/>
    </font>
    <font>
      <b/>
      <sz val="8"/>
      <color indexed="10"/>
      <name val="Arial"/>
      <family val="2"/>
    </font>
    <font>
      <b/>
      <sz val="8"/>
      <color indexed="46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6"/>
      <name val="Arial"/>
      <family val="0"/>
    </font>
    <font>
      <sz val="9"/>
      <color indexed="4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3" fontId="3" fillId="0" borderId="10" xfId="48" applyFont="1" applyFill="1" applyBorder="1" applyAlignment="1">
      <alignment/>
    </xf>
    <xf numFmtId="10" fontId="3" fillId="0" borderId="0" xfId="55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53" applyFont="1" applyFill="1" applyBorder="1" applyAlignment="1">
      <alignment/>
      <protection/>
    </xf>
    <xf numFmtId="0" fontId="5" fillId="0" borderId="10" xfId="53" applyFont="1" applyFill="1" applyBorder="1" applyAlignment="1">
      <alignment horizontal="right" wrapText="1"/>
      <protection/>
    </xf>
    <xf numFmtId="43" fontId="3" fillId="0" borderId="0" xfId="48" applyFont="1" applyFill="1" applyAlignment="1">
      <alignment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0" xfId="48" applyNumberFormat="1" applyFont="1" applyFill="1" applyAlignment="1">
      <alignment/>
    </xf>
    <xf numFmtId="172" fontId="3" fillId="0" borderId="10" xfId="48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43" fontId="3" fillId="0" borderId="0" xfId="48" applyFont="1" applyFill="1" applyAlignment="1">
      <alignment/>
    </xf>
    <xf numFmtId="10" fontId="3" fillId="0" borderId="0" xfId="55" applyNumberFormat="1" applyFont="1" applyFill="1" applyAlignment="1">
      <alignment/>
    </xf>
    <xf numFmtId="172" fontId="3" fillId="0" borderId="0" xfId="48" applyNumberFormat="1" applyFont="1" applyFill="1" applyAlignment="1">
      <alignment/>
    </xf>
    <xf numFmtId="10" fontId="4" fillId="0" borderId="12" xfId="55" applyNumberFormat="1" applyFont="1" applyBorder="1" applyAlignment="1">
      <alignment/>
    </xf>
    <xf numFmtId="172" fontId="3" fillId="0" borderId="10" xfId="48" applyNumberFormat="1" applyFont="1" applyFill="1" applyBorder="1" applyAlignment="1">
      <alignment/>
    </xf>
    <xf numFmtId="172" fontId="3" fillId="0" borderId="13" xfId="48" applyNumberFormat="1" applyFont="1" applyFill="1" applyBorder="1" applyAlignment="1">
      <alignment/>
    </xf>
    <xf numFmtId="172" fontId="3" fillId="0" borderId="14" xfId="48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0" borderId="16" xfId="48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3" fontId="4" fillId="0" borderId="22" xfId="48" applyFont="1" applyFill="1" applyBorder="1" applyAlignment="1">
      <alignment horizontal="center" vertical="center" wrapText="1"/>
    </xf>
    <xf numFmtId="43" fontId="4" fillId="0" borderId="18" xfId="48" applyFont="1" applyFill="1" applyBorder="1" applyAlignment="1">
      <alignment horizontal="center" vertical="center" wrapText="1"/>
    </xf>
    <xf numFmtId="172" fontId="4" fillId="0" borderId="20" xfId="48" applyNumberFormat="1" applyFont="1" applyFill="1" applyBorder="1" applyAlignment="1">
      <alignment horizontal="center" vertical="center" wrapText="1"/>
    </xf>
    <xf numFmtId="172" fontId="4" fillId="0" borderId="22" xfId="48" applyNumberFormat="1" applyFont="1" applyFill="1" applyBorder="1" applyAlignment="1">
      <alignment horizontal="center" vertical="center" wrapText="1"/>
    </xf>
    <xf numFmtId="172" fontId="4" fillId="0" borderId="18" xfId="48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43" fontId="4" fillId="0" borderId="17" xfId="48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5" fillId="0" borderId="14" xfId="53" applyFont="1" applyFill="1" applyBorder="1" applyAlignment="1">
      <alignment/>
      <protection/>
    </xf>
    <xf numFmtId="43" fontId="4" fillId="0" borderId="26" xfId="48" applyFont="1" applyFill="1" applyBorder="1" applyAlignment="1">
      <alignment/>
    </xf>
    <xf numFmtId="43" fontId="3" fillId="0" borderId="25" xfId="48" applyFont="1" applyFill="1" applyBorder="1" applyAlignment="1">
      <alignment/>
    </xf>
    <xf numFmtId="43" fontId="12" fillId="0" borderId="10" xfId="48" applyFont="1" applyFill="1" applyBorder="1" applyAlignment="1">
      <alignment/>
    </xf>
    <xf numFmtId="172" fontId="12" fillId="0" borderId="1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10" fontId="4" fillId="0" borderId="22" xfId="55" applyNumberFormat="1" applyFont="1" applyFill="1" applyBorder="1" applyAlignment="1">
      <alignment horizontal="center" vertical="center" wrapText="1"/>
    </xf>
    <xf numFmtId="10" fontId="3" fillId="0" borderId="27" xfId="55" applyNumberFormat="1" applyFont="1" applyFill="1" applyBorder="1" applyAlignment="1">
      <alignment/>
    </xf>
    <xf numFmtId="10" fontId="3" fillId="0" borderId="28" xfId="55" applyNumberFormat="1" applyFont="1" applyFill="1" applyBorder="1" applyAlignment="1">
      <alignment/>
    </xf>
    <xf numFmtId="10" fontId="3" fillId="0" borderId="29" xfId="55" applyNumberFormat="1" applyFont="1" applyFill="1" applyBorder="1" applyAlignment="1">
      <alignment/>
    </xf>
    <xf numFmtId="10" fontId="4" fillId="0" borderId="17" xfId="55" applyNumberFormat="1" applyFont="1" applyFill="1" applyBorder="1" applyAlignment="1">
      <alignment/>
    </xf>
    <xf numFmtId="10" fontId="4" fillId="0" borderId="11" xfId="55" applyNumberFormat="1" applyFont="1" applyFill="1" applyBorder="1" applyAlignment="1">
      <alignment/>
    </xf>
    <xf numFmtId="10" fontId="4" fillId="0" borderId="12" xfId="5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30" xfId="0" applyFont="1" applyFill="1" applyBorder="1" applyAlignment="1">
      <alignment/>
    </xf>
    <xf numFmtId="0" fontId="5" fillId="22" borderId="10" xfId="53" applyFont="1" applyFill="1" applyBorder="1" applyAlignment="1">
      <alignment horizontal="right" wrapText="1"/>
      <protection/>
    </xf>
    <xf numFmtId="0" fontId="3" fillId="0" borderId="25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72" fontId="3" fillId="0" borderId="30" xfId="48" applyNumberFormat="1" applyFont="1" applyFill="1" applyBorder="1" applyAlignment="1">
      <alignment/>
    </xf>
    <xf numFmtId="172" fontId="3" fillId="0" borderId="24" xfId="48" applyNumberFormat="1" applyFont="1" applyFill="1" applyBorder="1" applyAlignment="1">
      <alignment/>
    </xf>
    <xf numFmtId="172" fontId="3" fillId="0" borderId="25" xfId="48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34" xfId="48" applyNumberFormat="1" applyFont="1" applyFill="1" applyBorder="1" applyAlignment="1">
      <alignment/>
    </xf>
    <xf numFmtId="172" fontId="3" fillId="0" borderId="35" xfId="48" applyNumberFormat="1" applyFont="1" applyFill="1" applyBorder="1" applyAlignment="1">
      <alignment/>
    </xf>
    <xf numFmtId="172" fontId="3" fillId="0" borderId="32" xfId="48" applyNumberFormat="1" applyFont="1" applyFill="1" applyBorder="1" applyAlignment="1">
      <alignment/>
    </xf>
    <xf numFmtId="10" fontId="3" fillId="0" borderId="36" xfId="55" applyNumberFormat="1" applyFont="1" applyFill="1" applyBorder="1" applyAlignment="1">
      <alignment/>
    </xf>
    <xf numFmtId="10" fontId="3" fillId="0" borderId="37" xfId="55" applyNumberFormat="1" applyFont="1" applyFill="1" applyBorder="1" applyAlignment="1">
      <alignment/>
    </xf>
    <xf numFmtId="10" fontId="3" fillId="0" borderId="38" xfId="55" applyNumberFormat="1" applyFont="1" applyFill="1" applyBorder="1" applyAlignment="1">
      <alignment/>
    </xf>
    <xf numFmtId="172" fontId="3" fillId="19" borderId="10" xfId="48" applyNumberFormat="1" applyFont="1" applyFill="1" applyBorder="1" applyAlignment="1">
      <alignment/>
    </xf>
    <xf numFmtId="43" fontId="11" fillId="7" borderId="10" xfId="48" applyFont="1" applyFill="1" applyBorder="1" applyAlignment="1">
      <alignment/>
    </xf>
    <xf numFmtId="0" fontId="5" fillId="0" borderId="14" xfId="53" applyFont="1" applyFill="1" applyBorder="1" applyAlignment="1">
      <alignment/>
      <protection/>
    </xf>
    <xf numFmtId="0" fontId="5" fillId="0" borderId="35" xfId="53" applyFont="1" applyFill="1" applyBorder="1" applyAlignment="1">
      <alignment/>
      <protection/>
    </xf>
    <xf numFmtId="0" fontId="5" fillId="0" borderId="32" xfId="53" applyFont="1" applyFill="1" applyBorder="1" applyAlignment="1">
      <alignment/>
      <protection/>
    </xf>
    <xf numFmtId="0" fontId="5" fillId="0" borderId="32" xfId="53" applyFont="1" applyFill="1" applyBorder="1" applyAlignment="1">
      <alignment horizontal="right" wrapText="1"/>
      <protection/>
    </xf>
    <xf numFmtId="0" fontId="4" fillId="0" borderId="20" xfId="0" applyFont="1" applyFill="1" applyBorder="1" applyAlignment="1">
      <alignment horizontal="center" vertical="center" wrapText="1"/>
    </xf>
    <xf numFmtId="43" fontId="3" fillId="0" borderId="39" xfId="48" applyFont="1" applyFill="1" applyBorder="1" applyAlignment="1">
      <alignment/>
    </xf>
    <xf numFmtId="43" fontId="11" fillId="7" borderId="39" xfId="48" applyFont="1" applyFill="1" applyBorder="1" applyAlignment="1">
      <alignment/>
    </xf>
    <xf numFmtId="43" fontId="11" fillId="7" borderId="40" xfId="48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4" fillId="0" borderId="18" xfId="48" applyNumberFormat="1" applyFont="1" applyFill="1" applyBorder="1" applyAlignment="1">
      <alignment horizontal="center" vertical="center" wrapText="1"/>
    </xf>
    <xf numFmtId="0" fontId="5" fillId="0" borderId="27" xfId="53" applyFont="1" applyFill="1" applyBorder="1" applyAlignment="1">
      <alignment/>
      <protection/>
    </xf>
    <xf numFmtId="0" fontId="5" fillId="0" borderId="28" xfId="53" applyFont="1" applyFill="1" applyBorder="1" applyAlignment="1">
      <alignment/>
      <protection/>
    </xf>
    <xf numFmtId="0" fontId="5" fillId="0" borderId="28" xfId="53" applyFont="1" applyFill="1" applyBorder="1" applyAlignment="1">
      <alignment horizontal="right" wrapText="1"/>
      <protection/>
    </xf>
    <xf numFmtId="43" fontId="3" fillId="0" borderId="41" xfId="48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48" applyNumberFormat="1" applyFont="1" applyFill="1" applyBorder="1" applyAlignment="1">
      <alignment horizontal="center" vertical="center" wrapText="1"/>
    </xf>
    <xf numFmtId="172" fontId="4" fillId="0" borderId="26" xfId="48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42" xfId="53" applyFont="1" applyFill="1" applyBorder="1" applyAlignment="1">
      <alignment/>
      <protection/>
    </xf>
    <xf numFmtId="0" fontId="5" fillId="0" borderId="15" xfId="53" applyFont="1" applyFill="1" applyBorder="1" applyAlignment="1">
      <alignment/>
      <protection/>
    </xf>
    <xf numFmtId="0" fontId="5" fillId="0" borderId="33" xfId="53" applyFont="1" applyFill="1" applyBorder="1" applyAlignment="1">
      <alignment/>
      <protection/>
    </xf>
    <xf numFmtId="172" fontId="4" fillId="0" borderId="43" xfId="48" applyNumberFormat="1" applyFont="1" applyFill="1" applyBorder="1" applyAlignment="1">
      <alignment horizontal="center" vertical="center" wrapText="1"/>
    </xf>
    <xf numFmtId="172" fontId="4" fillId="0" borderId="44" xfId="48" applyNumberFormat="1" applyFont="1" applyFill="1" applyBorder="1" applyAlignment="1">
      <alignment horizontal="center" vertical="center" wrapText="1"/>
    </xf>
    <xf numFmtId="172" fontId="3" fillId="0" borderId="45" xfId="48" applyNumberFormat="1" applyFont="1" applyFill="1" applyBorder="1" applyAlignment="1">
      <alignment/>
    </xf>
    <xf numFmtId="172" fontId="3" fillId="0" borderId="46" xfId="48" applyNumberFormat="1" applyFont="1" applyFill="1" applyBorder="1" applyAlignment="1">
      <alignment/>
    </xf>
    <xf numFmtId="172" fontId="3" fillId="0" borderId="47" xfId="48" applyNumberFormat="1" applyFont="1" applyFill="1" applyBorder="1" applyAlignment="1">
      <alignment/>
    </xf>
    <xf numFmtId="172" fontId="4" fillId="0" borderId="17" xfId="48" applyNumberFormat="1" applyFont="1" applyFill="1" applyBorder="1" applyAlignment="1">
      <alignment horizontal="center" vertical="center" wrapText="1"/>
    </xf>
    <xf numFmtId="10" fontId="4" fillId="0" borderId="12" xfId="55" applyNumberFormat="1" applyFont="1" applyFill="1" applyBorder="1" applyAlignment="1">
      <alignment horizontal="right" vertical="center" wrapText="1"/>
    </xf>
    <xf numFmtId="0" fontId="5" fillId="0" borderId="27" xfId="53" applyFont="1" applyFill="1" applyBorder="1" applyAlignment="1">
      <alignment horizontal="right" wrapText="1"/>
      <protection/>
    </xf>
    <xf numFmtId="10" fontId="3" fillId="0" borderId="29" xfId="55" applyNumberFormat="1" applyFont="1" applyFill="1" applyBorder="1" applyAlignment="1">
      <alignment/>
    </xf>
    <xf numFmtId="0" fontId="5" fillId="0" borderId="14" xfId="53" applyFont="1" applyFill="1" applyBorder="1" applyAlignment="1">
      <alignment horizontal="right" wrapText="1"/>
      <protection/>
    </xf>
    <xf numFmtId="10" fontId="3" fillId="0" borderId="13" xfId="55" applyNumberFormat="1" applyFont="1" applyFill="1" applyBorder="1" applyAlignment="1">
      <alignment/>
    </xf>
    <xf numFmtId="0" fontId="5" fillId="22" borderId="14" xfId="53" applyFont="1" applyFill="1" applyBorder="1" applyAlignment="1">
      <alignment horizontal="right" wrapText="1"/>
      <protection/>
    </xf>
    <xf numFmtId="10" fontId="3" fillId="22" borderId="13" xfId="55" applyNumberFormat="1" applyFont="1" applyFill="1" applyBorder="1" applyAlignment="1">
      <alignment/>
    </xf>
    <xf numFmtId="0" fontId="5" fillId="0" borderId="35" xfId="53" applyFont="1" applyFill="1" applyBorder="1" applyAlignment="1">
      <alignment horizontal="right" wrapText="1"/>
      <protection/>
    </xf>
    <xf numFmtId="10" fontId="3" fillId="0" borderId="34" xfId="55" applyNumberFormat="1" applyFont="1" applyFill="1" applyBorder="1" applyAlignment="1">
      <alignment/>
    </xf>
    <xf numFmtId="43" fontId="3" fillId="0" borderId="48" xfId="48" applyFont="1" applyFill="1" applyBorder="1" applyAlignment="1">
      <alignment/>
    </xf>
    <xf numFmtId="43" fontId="3" fillId="0" borderId="49" xfId="48" applyFont="1" applyFill="1" applyBorder="1" applyAlignment="1">
      <alignment/>
    </xf>
    <xf numFmtId="43" fontId="3" fillId="0" borderId="50" xfId="48" applyFont="1" applyFill="1" applyBorder="1" applyAlignment="1">
      <alignment/>
    </xf>
    <xf numFmtId="172" fontId="3" fillId="0" borderId="51" xfId="48" applyNumberFormat="1" applyFont="1" applyFill="1" applyBorder="1" applyAlignment="1">
      <alignment/>
    </xf>
    <xf numFmtId="172" fontId="3" fillId="0" borderId="52" xfId="48" applyNumberFormat="1" applyFont="1" applyFill="1" applyBorder="1" applyAlignment="1">
      <alignment/>
    </xf>
    <xf numFmtId="172" fontId="3" fillId="0" borderId="53" xfId="48" applyNumberFormat="1" applyFont="1" applyFill="1" applyBorder="1" applyAlignment="1">
      <alignment/>
    </xf>
    <xf numFmtId="43" fontId="11" fillId="7" borderId="32" xfId="48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5" xfId="0" applyFont="1" applyBorder="1" applyAlignment="1">
      <alignment/>
    </xf>
    <xf numFmtId="172" fontId="3" fillId="0" borderId="56" xfId="0" applyNumberFormat="1" applyFont="1" applyBorder="1" applyAlignment="1">
      <alignment/>
    </xf>
    <xf numFmtId="0" fontId="3" fillId="0" borderId="56" xfId="0" applyNumberFormat="1" applyFont="1" applyBorder="1" applyAlignment="1">
      <alignment/>
    </xf>
    <xf numFmtId="0" fontId="3" fillId="0" borderId="57" xfId="0" applyFont="1" applyBorder="1" applyAlignment="1">
      <alignment/>
    </xf>
    <xf numFmtId="172" fontId="3" fillId="0" borderId="58" xfId="0" applyNumberFormat="1" applyFont="1" applyBorder="1" applyAlignment="1">
      <alignment/>
    </xf>
    <xf numFmtId="0" fontId="3" fillId="0" borderId="58" xfId="0" applyNumberFormat="1" applyFont="1" applyBorder="1" applyAlignment="1">
      <alignment/>
    </xf>
    <xf numFmtId="0" fontId="4" fillId="0" borderId="59" xfId="0" applyFont="1" applyBorder="1" applyAlignment="1">
      <alignment/>
    </xf>
    <xf numFmtId="172" fontId="4" fillId="0" borderId="6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4" fillId="0" borderId="6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11" fillId="24" borderId="10" xfId="0" applyFont="1" applyFill="1" applyBorder="1" applyAlignment="1">
      <alignment/>
    </xf>
    <xf numFmtId="172" fontId="11" fillId="24" borderId="10" xfId="48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3" fillId="22" borderId="10" xfId="48" applyFont="1" applyFill="1" applyBorder="1" applyAlignment="1">
      <alignment/>
    </xf>
    <xf numFmtId="43" fontId="3" fillId="0" borderId="0" xfId="48" applyFont="1" applyFill="1" applyBorder="1" applyAlignment="1">
      <alignment/>
    </xf>
    <xf numFmtId="43" fontId="3" fillId="7" borderId="10" xfId="48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2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172" fontId="8" fillId="0" borderId="17" xfId="48" applyNumberFormat="1" applyFont="1" applyBorder="1" applyAlignment="1">
      <alignment/>
    </xf>
    <xf numFmtId="172" fontId="8" fillId="0" borderId="11" xfId="48" applyNumberFormat="1" applyFont="1" applyBorder="1" applyAlignment="1">
      <alignment/>
    </xf>
    <xf numFmtId="172" fontId="7" fillId="0" borderId="12" xfId="48" applyNumberFormat="1" applyFont="1" applyBorder="1" applyAlignment="1">
      <alignment/>
    </xf>
    <xf numFmtId="172" fontId="8" fillId="0" borderId="0" xfId="48" applyNumberFormat="1" applyFont="1" applyAlignment="1">
      <alignment/>
    </xf>
    <xf numFmtId="172" fontId="16" fillId="0" borderId="26" xfId="48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8" fillId="0" borderId="17" xfId="48" applyNumberFormat="1" applyFont="1" applyBorder="1" applyAlignment="1">
      <alignment/>
    </xf>
    <xf numFmtId="172" fontId="8" fillId="0" borderId="11" xfId="48" applyNumberFormat="1" applyFont="1" applyBorder="1" applyAlignment="1">
      <alignment/>
    </xf>
    <xf numFmtId="172" fontId="0" fillId="0" borderId="0" xfId="0" applyNumberFormat="1" applyAlignment="1">
      <alignment/>
    </xf>
    <xf numFmtId="10" fontId="8" fillId="0" borderId="0" xfId="55" applyNumberFormat="1" applyFont="1" applyAlignment="1">
      <alignment/>
    </xf>
    <xf numFmtId="172" fontId="3" fillId="0" borderId="10" xfId="48" applyNumberFormat="1" applyFont="1" applyFill="1" applyBorder="1" applyAlignment="1">
      <alignment horizontal="left"/>
    </xf>
    <xf numFmtId="172" fontId="8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numFmt numFmtId="172" formatCode="_ * #,##0_ ;_ * \-#,##0_ ;_ * &quot;-&quot;??_ ;_ @_ "/>
      <border/>
    </dxf>
    <dxf>
      <font>
        <b/>
      </font>
      <border/>
    </dxf>
    <dxf>
      <font>
        <sz val="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ario\Mis%20documentos\Belu\TRABAJO%20CIN%20A&#209;O%202008\MODELO%20SPU%202008\PREMISAS\Clasificaci&#243;n%20t&#237;tulos%20por%20discipl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ario\Mis%20documentos\Belu\TRABAJO%20CIN%20A&#209;O%202008\MODELO%20SPU%202008\PREMISAS\Clasificaci&#243;n%20t&#237;tulos%20por%20dur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TULOS NUEVOS"/>
      <sheetName val="TABLA DE TÍTULOS X DISCIPLINA"/>
      <sheetName val="CÓDIGOS"/>
    </sheetNames>
    <sheetDataSet>
      <sheetData sheetId="1">
        <row r="5">
          <cell r="A5" t="str">
            <v>Abogado</v>
          </cell>
          <cell r="B5" t="str">
            <v>Derecho</v>
          </cell>
        </row>
        <row r="6">
          <cell r="A6" t="str">
            <v>Accidentólogo</v>
          </cell>
          <cell r="B6" t="str">
            <v>Derecho</v>
          </cell>
        </row>
        <row r="7">
          <cell r="A7" t="str">
            <v>Actuario</v>
          </cell>
          <cell r="B7" t="str">
            <v>Cs. Económicas</v>
          </cell>
        </row>
        <row r="8">
          <cell r="A8" t="str">
            <v>Agrimensor</v>
          </cell>
          <cell r="B8" t="str">
            <v>Ingeniería</v>
          </cell>
        </row>
        <row r="9">
          <cell r="A9" t="str">
            <v>Analista Biológico</v>
          </cell>
          <cell r="B9" t="str">
            <v>Cs. Exactas</v>
          </cell>
        </row>
        <row r="10">
          <cell r="A10" t="str">
            <v>Analista de Computación</v>
          </cell>
          <cell r="B10" t="str">
            <v>Cs. Exactas</v>
          </cell>
        </row>
        <row r="11">
          <cell r="A11" t="str">
            <v>Analista de Sistemas</v>
          </cell>
          <cell r="B11" t="str">
            <v>Cs. Exactas</v>
          </cell>
        </row>
        <row r="12">
          <cell r="A12" t="str">
            <v>Analista en Computación</v>
          </cell>
          <cell r="B12" t="str">
            <v>Cs. Exactas</v>
          </cell>
        </row>
        <row r="13">
          <cell r="A13" t="str">
            <v>Analista en Gestión Educativa - MD</v>
          </cell>
          <cell r="B13" t="str">
            <v>Humanidades</v>
          </cell>
        </row>
        <row r="14">
          <cell r="A14" t="str">
            <v>Analista en Informática Aplicada</v>
          </cell>
          <cell r="B14" t="str">
            <v>Cs. Exactas</v>
          </cell>
        </row>
        <row r="15">
          <cell r="A15" t="str">
            <v>Analista en Organización Industrial</v>
          </cell>
          <cell r="B15" t="str">
            <v>Ingeniería</v>
          </cell>
        </row>
        <row r="16">
          <cell r="A16" t="str">
            <v>Analista en Sistemas de Computación</v>
          </cell>
          <cell r="B16" t="str">
            <v>Cs. Exactas</v>
          </cell>
        </row>
        <row r="17">
          <cell r="A17" t="str">
            <v>Analista Industrial</v>
          </cell>
          <cell r="B17" t="str">
            <v>Ingeniería</v>
          </cell>
        </row>
        <row r="18">
          <cell r="A18" t="str">
            <v>Analista Programador</v>
          </cell>
          <cell r="B18" t="str">
            <v>Cs. Exactas</v>
          </cell>
        </row>
        <row r="19">
          <cell r="A19" t="str">
            <v>Analista Programador Universitario</v>
          </cell>
          <cell r="B19" t="str">
            <v>Cs. Exactas</v>
          </cell>
        </row>
        <row r="20">
          <cell r="A20" t="str">
            <v>Analista Químico</v>
          </cell>
          <cell r="B20" t="str">
            <v>Cs. Exactas</v>
          </cell>
        </row>
        <row r="21">
          <cell r="A21" t="str">
            <v>Analista Universitario de Alimentos</v>
          </cell>
          <cell r="B21" t="str">
            <v>Ingeniería</v>
          </cell>
        </row>
        <row r="22">
          <cell r="A22" t="str">
            <v>Analista Universitario de Sistemas</v>
          </cell>
          <cell r="B22" t="str">
            <v>Cs. Exactas</v>
          </cell>
        </row>
        <row r="23">
          <cell r="A23" t="str">
            <v>Analista Universitario de Tecnologías Viales y de Transporte</v>
          </cell>
          <cell r="B23" t="str">
            <v>Ingeniería</v>
          </cell>
        </row>
        <row r="24">
          <cell r="A24" t="str">
            <v>Analista Universitario en Sistemas</v>
          </cell>
          <cell r="B24" t="str">
            <v>Cs. Exactas</v>
          </cell>
        </row>
        <row r="25">
          <cell r="A25" t="str">
            <v>Analisto Programador en Computación</v>
          </cell>
          <cell r="B25" t="str">
            <v>Cs. Exactas</v>
          </cell>
        </row>
        <row r="26">
          <cell r="A26" t="str">
            <v>Antropológo</v>
          </cell>
          <cell r="B26" t="str">
            <v>Cs. Sociales</v>
          </cell>
        </row>
        <row r="27">
          <cell r="A27" t="str">
            <v>Archivero</v>
          </cell>
          <cell r="B27" t="str">
            <v>Humanidades</v>
          </cell>
        </row>
        <row r="28">
          <cell r="A28" t="str">
            <v>Archivista</v>
          </cell>
          <cell r="B28" t="str">
            <v>Humanidades</v>
          </cell>
        </row>
        <row r="29">
          <cell r="A29" t="str">
            <v>Arquéologo</v>
          </cell>
          <cell r="B29" t="str">
            <v>Humanidades</v>
          </cell>
        </row>
        <row r="30">
          <cell r="A30" t="str">
            <v>Arquitecto</v>
          </cell>
          <cell r="B30" t="str">
            <v>Arquitectura</v>
          </cell>
        </row>
        <row r="31">
          <cell r="A31" t="str">
            <v>Arquitecto Naval</v>
          </cell>
          <cell r="B31" t="str">
            <v>Arquitectura</v>
          </cell>
        </row>
        <row r="32">
          <cell r="A32" t="str">
            <v>Asistente Dental</v>
          </cell>
          <cell r="B32" t="str">
            <v>Odontología</v>
          </cell>
        </row>
        <row r="33">
          <cell r="A33" t="str">
            <v>Auxiliar de Ingeniería Electricista</v>
          </cell>
          <cell r="B33" t="str">
            <v>Ingeniería</v>
          </cell>
        </row>
        <row r="34">
          <cell r="A34" t="str">
            <v>Auxiliar de Taller en Bellas Artes</v>
          </cell>
          <cell r="B34" t="str">
            <v>Artes</v>
          </cell>
        </row>
        <row r="35">
          <cell r="A35" t="str">
            <v>Auxiliar en Física</v>
          </cell>
          <cell r="B35" t="str">
            <v>Cs. Exactas</v>
          </cell>
        </row>
        <row r="36">
          <cell r="A36" t="str">
            <v>Auxiliar Técnico en Odontología</v>
          </cell>
          <cell r="B36" t="str">
            <v>Odontología</v>
          </cell>
        </row>
        <row r="37">
          <cell r="A37" t="str">
            <v>Bachiller Universitario</v>
          </cell>
          <cell r="B37" t="str">
            <v>Cs. Económicas</v>
          </cell>
        </row>
        <row r="38">
          <cell r="A38" t="str">
            <v>Bachiller Universitario con mención en Administración</v>
          </cell>
          <cell r="B38" t="str">
            <v>Cs. Económicas</v>
          </cell>
        </row>
        <row r="39">
          <cell r="A39" t="str">
            <v>Bachiller Universitario con mención en Ciencia Política</v>
          </cell>
          <cell r="B39" t="str">
            <v>Cs. Sociales</v>
          </cell>
        </row>
        <row r="40">
          <cell r="A40" t="str">
            <v>Bachiller Universitario con mención en Ciencias de la Educación</v>
          </cell>
          <cell r="B40" t="str">
            <v>Humanidades</v>
          </cell>
        </row>
        <row r="41">
          <cell r="A41" t="str">
            <v>Bachiller Universitario con mención en Contabilidad</v>
          </cell>
          <cell r="B41" t="str">
            <v>Cs. Económicas</v>
          </cell>
        </row>
        <row r="42">
          <cell r="A42" t="str">
            <v>Bachiller Universitario con mención en Economía</v>
          </cell>
          <cell r="B42" t="str">
            <v>Cs. Económicas</v>
          </cell>
        </row>
        <row r="43">
          <cell r="A43" t="str">
            <v>Bachiller Universitario con mención en Estadística</v>
          </cell>
          <cell r="B43" t="str">
            <v>Cs. Exactas</v>
          </cell>
        </row>
        <row r="44">
          <cell r="A44" t="str">
            <v>Bachiller Universitario con mención en Letras</v>
          </cell>
          <cell r="B44" t="str">
            <v>Humanidades</v>
          </cell>
        </row>
        <row r="45">
          <cell r="A45" t="str">
            <v>Bachiller Universitario con mención en Química</v>
          </cell>
          <cell r="B45" t="str">
            <v>Farmacia</v>
          </cell>
        </row>
        <row r="46">
          <cell r="A46" t="str">
            <v>Bachiller Universitario con mención en Relaciones Internacionales</v>
          </cell>
          <cell r="B46" t="str">
            <v>Cs. Sociales</v>
          </cell>
        </row>
        <row r="47">
          <cell r="A47" t="str">
            <v>Bachiller Universitario con mención en Trabajo Social</v>
          </cell>
          <cell r="B47" t="str">
            <v>Cs. Sociales</v>
          </cell>
        </row>
        <row r="48">
          <cell r="A48" t="str">
            <v>Bachiller Universitario en Ciencias de la Ingeniería</v>
          </cell>
          <cell r="B48" t="str">
            <v>Ingeniería</v>
          </cell>
        </row>
        <row r="49">
          <cell r="A49" t="str">
            <v>Bachiller Universitario en Ciencias Exactas</v>
          </cell>
          <cell r="B49" t="str">
            <v>Cs. Exactas</v>
          </cell>
        </row>
        <row r="50">
          <cell r="A50" t="str">
            <v>Bachiller Universitario en Derecho</v>
          </cell>
          <cell r="B50" t="str">
            <v>Derecho</v>
          </cell>
        </row>
        <row r="51">
          <cell r="A51" t="str">
            <v>Bachiller Universitario en Física</v>
          </cell>
          <cell r="B51" t="str">
            <v>Cs. Exactas</v>
          </cell>
        </row>
        <row r="52">
          <cell r="A52" t="str">
            <v>Bachiller Universitario en Sistemas de Información</v>
          </cell>
          <cell r="B52" t="str">
            <v>Cs. Exactas</v>
          </cell>
        </row>
        <row r="53">
          <cell r="A53" t="str">
            <v>Bibliotecario</v>
          </cell>
          <cell r="B53" t="str">
            <v>Humanidades</v>
          </cell>
        </row>
        <row r="54">
          <cell r="A54" t="str">
            <v>Bibliotecario Documentalista</v>
          </cell>
          <cell r="B54" t="str">
            <v>Humanidades</v>
          </cell>
        </row>
        <row r="55">
          <cell r="A55" t="str">
            <v>Bibliotecario Escolar</v>
          </cell>
          <cell r="B55" t="str">
            <v>Humanidades</v>
          </cell>
        </row>
        <row r="56">
          <cell r="A56" t="str">
            <v>Bibliotecólogo</v>
          </cell>
          <cell r="B56" t="str">
            <v>Humanidades</v>
          </cell>
        </row>
        <row r="57">
          <cell r="A57" t="str">
            <v>Bioingeniero</v>
          </cell>
          <cell r="B57" t="str">
            <v>Ingeniería</v>
          </cell>
        </row>
        <row r="58">
          <cell r="A58" t="str">
            <v>Biólogo</v>
          </cell>
          <cell r="B58" t="str">
            <v>Cs. Exactas</v>
          </cell>
        </row>
        <row r="59">
          <cell r="A59" t="str">
            <v>Bioquímico</v>
          </cell>
          <cell r="B59" t="str">
            <v>Farmacia</v>
          </cell>
        </row>
        <row r="60">
          <cell r="A60" t="str">
            <v>Bromatólogo</v>
          </cell>
          <cell r="B60" t="str">
            <v>Farmacia</v>
          </cell>
        </row>
        <row r="61">
          <cell r="A61" t="str">
            <v>Calígrafo Público</v>
          </cell>
          <cell r="B61" t="str">
            <v>Derecho</v>
          </cell>
        </row>
        <row r="62">
          <cell r="A62" t="str">
            <v>CBC - Bioquímico</v>
          </cell>
          <cell r="B62" t="str">
            <v>Farmacia</v>
          </cell>
        </row>
        <row r="63">
          <cell r="A63" t="str">
            <v>CBC - Farmacéutico</v>
          </cell>
          <cell r="B63" t="str">
            <v>Farmacia</v>
          </cell>
        </row>
        <row r="64">
          <cell r="A64" t="str">
            <v>CBC - Licenciado en Cs. Químicas</v>
          </cell>
          <cell r="B64" t="str">
            <v>Cs. Exactas</v>
          </cell>
        </row>
        <row r="65">
          <cell r="A65" t="str">
            <v>Ceramista</v>
          </cell>
          <cell r="B65" t="str">
            <v>Artes</v>
          </cell>
        </row>
        <row r="66">
          <cell r="A66" t="str">
            <v>Ciclo  Básico - Prof Sup de Artes Plásticas</v>
          </cell>
          <cell r="B66" t="str">
            <v>Artes</v>
          </cell>
        </row>
        <row r="67">
          <cell r="A67" t="str">
            <v>Ciclo Básico ** Licenciado en Economía</v>
          </cell>
          <cell r="B67" t="str">
            <v>Cs. Económicas</v>
          </cell>
        </row>
        <row r="68">
          <cell r="A68" t="str">
            <v>Ciclo Básico-Ingeniero Electrónico</v>
          </cell>
          <cell r="B68" t="str">
            <v>Ingeniería</v>
          </cell>
        </row>
        <row r="69">
          <cell r="A69" t="str">
            <v>Computador Universitario</v>
          </cell>
          <cell r="B69" t="str">
            <v>Cs. Exactas</v>
          </cell>
        </row>
        <row r="70">
          <cell r="A70" t="str">
            <v>Comunicador Social</v>
          </cell>
          <cell r="B70" t="str">
            <v>Cs. Sociales</v>
          </cell>
        </row>
        <row r="71">
          <cell r="A71" t="str">
            <v>Constructor</v>
          </cell>
          <cell r="B71" t="str">
            <v>Ingeniería</v>
          </cell>
        </row>
        <row r="72">
          <cell r="A72" t="str">
            <v>Contador Público</v>
          </cell>
          <cell r="B72" t="str">
            <v>Cs. Económicas</v>
          </cell>
        </row>
        <row r="73">
          <cell r="A73" t="str">
            <v>Contador Público Nacional</v>
          </cell>
          <cell r="B73" t="str">
            <v>Cs. Económicas</v>
          </cell>
        </row>
        <row r="74">
          <cell r="A74" t="str">
            <v>Corredor de Comercio y Martillero Público</v>
          </cell>
          <cell r="B74" t="str">
            <v>Derecho</v>
          </cell>
        </row>
        <row r="75">
          <cell r="A75" t="str">
            <v>Diploma en Ciencia y Tecnología</v>
          </cell>
          <cell r="B75" t="str">
            <v>Cs. Exactas</v>
          </cell>
        </row>
        <row r="76">
          <cell r="A76" t="str">
            <v>Diploma en Ciencias Físicas</v>
          </cell>
          <cell r="B76" t="str">
            <v>Cs. Exactas</v>
          </cell>
        </row>
        <row r="77">
          <cell r="A77" t="str">
            <v>Diploma en Ciencias Sociales</v>
          </cell>
          <cell r="B77" t="str">
            <v>Cs. Sociales</v>
          </cell>
        </row>
        <row r="78">
          <cell r="A78" t="str">
            <v>Diplomado en Administración General</v>
          </cell>
          <cell r="B78" t="str">
            <v>Cs. Económicas</v>
          </cell>
        </row>
        <row r="79">
          <cell r="A79" t="str">
            <v>Diplomado en Ciencias Sociales</v>
          </cell>
          <cell r="B79" t="str">
            <v>Cs. Sociales</v>
          </cell>
        </row>
        <row r="80">
          <cell r="A80" t="str">
            <v>Diplomado en Comunicación Oral y Escrita</v>
          </cell>
          <cell r="B80" t="str">
            <v>Humanidades</v>
          </cell>
        </row>
        <row r="81">
          <cell r="A81" t="str">
            <v>Diplomado en Humanidades</v>
          </cell>
          <cell r="B81" t="str">
            <v>Humanidades</v>
          </cell>
        </row>
        <row r="82">
          <cell r="A82" t="str">
            <v>Diplomado en Orientación Psicopedagógica</v>
          </cell>
          <cell r="B82" t="str">
            <v>Humanidades</v>
          </cell>
        </row>
        <row r="83">
          <cell r="A83" t="str">
            <v>Diseñador de Imagen y Sonido</v>
          </cell>
          <cell r="B83" t="str">
            <v>Arquitectura</v>
          </cell>
        </row>
        <row r="84">
          <cell r="A84" t="str">
            <v>Diseñador de Indumentaria y Textil</v>
          </cell>
          <cell r="B84" t="str">
            <v>Arquitectura</v>
          </cell>
        </row>
        <row r="85">
          <cell r="A85" t="str">
            <v>Diseñador de Interiores</v>
          </cell>
          <cell r="B85" t="str">
            <v>Arquitectura</v>
          </cell>
        </row>
        <row r="86">
          <cell r="A86" t="str">
            <v>Diseñador del Paisaje</v>
          </cell>
          <cell r="B86" t="str">
            <v>Arquitectura</v>
          </cell>
        </row>
        <row r="87">
          <cell r="A87" t="str">
            <v>Diseñador en Comunicación Visual</v>
          </cell>
          <cell r="B87" t="str">
            <v>Artes</v>
          </cell>
        </row>
        <row r="88">
          <cell r="A88" t="str">
            <v>Diseñador Escenográfico</v>
          </cell>
          <cell r="B88" t="str">
            <v>Artes</v>
          </cell>
        </row>
        <row r="89">
          <cell r="A89" t="str">
            <v>Diseñador Gráfico</v>
          </cell>
          <cell r="B89" t="str">
            <v>Arquitectura</v>
          </cell>
        </row>
        <row r="90">
          <cell r="A90" t="str">
            <v>Diseñador Gráfico en Comunicación Visual</v>
          </cell>
          <cell r="B90" t="str">
            <v>Arquitectura</v>
          </cell>
        </row>
        <row r="91">
          <cell r="A91" t="str">
            <v>Diseñador Industrial</v>
          </cell>
          <cell r="B91" t="str">
            <v>Arquitectura</v>
          </cell>
        </row>
        <row r="92">
          <cell r="A92" t="str">
            <v>Diseñador Industrial especialista en Gráfica</v>
          </cell>
          <cell r="B92" t="str">
            <v>Arquitectura</v>
          </cell>
        </row>
        <row r="93">
          <cell r="A93" t="str">
            <v>Diseñador Industrial especialista en Productos</v>
          </cell>
          <cell r="B93" t="str">
            <v>Arquitectura</v>
          </cell>
        </row>
        <row r="94">
          <cell r="A94" t="str">
            <v>Educador Sanitario</v>
          </cell>
          <cell r="B94" t="str">
            <v>Medicina</v>
          </cell>
        </row>
        <row r="95">
          <cell r="A95" t="str">
            <v>Electrónico Universitario</v>
          </cell>
          <cell r="B95" t="str">
            <v>Cs. Exactas</v>
          </cell>
        </row>
        <row r="96">
          <cell r="A96" t="str">
            <v>Enfermera/o</v>
          </cell>
          <cell r="B96" t="str">
            <v>Medicina</v>
          </cell>
        </row>
        <row r="97">
          <cell r="A97" t="str">
            <v>Enfermera/o Universitaria/o</v>
          </cell>
          <cell r="B97" t="str">
            <v>Medicina</v>
          </cell>
        </row>
        <row r="98">
          <cell r="A98" t="str">
            <v>Enfermero</v>
          </cell>
          <cell r="B98" t="str">
            <v>Medicina</v>
          </cell>
        </row>
        <row r="99">
          <cell r="A99" t="str">
            <v>Enfermero/a</v>
          </cell>
          <cell r="B99" t="str">
            <v>Medicina</v>
          </cell>
        </row>
        <row r="100">
          <cell r="A100" t="str">
            <v>Enfermero/a Universitario/a</v>
          </cell>
          <cell r="B100" t="str">
            <v>Medicina</v>
          </cell>
        </row>
        <row r="101">
          <cell r="A101" t="str">
            <v>Escenógrafo</v>
          </cell>
          <cell r="B101" t="str">
            <v>Artes</v>
          </cell>
        </row>
        <row r="102">
          <cell r="A102" t="str">
            <v>Escribano</v>
          </cell>
          <cell r="B102" t="str">
            <v>Derecho</v>
          </cell>
        </row>
        <row r="103">
          <cell r="A103" t="str">
            <v>Farmacéutico</v>
          </cell>
          <cell r="B103" t="str">
            <v>Farmacia</v>
          </cell>
        </row>
        <row r="104">
          <cell r="A104" t="str">
            <v>Geofísico</v>
          </cell>
          <cell r="B104" t="str">
            <v>Cs. Exactas</v>
          </cell>
        </row>
        <row r="105">
          <cell r="A105" t="str">
            <v>Geógrafo</v>
          </cell>
          <cell r="B105" t="str">
            <v>Humanidades</v>
          </cell>
        </row>
        <row r="106">
          <cell r="A106" t="str">
            <v>Geólogo</v>
          </cell>
          <cell r="B106" t="str">
            <v>Cs. Exactas</v>
          </cell>
        </row>
        <row r="107">
          <cell r="A107" t="str">
            <v>Guardaparque</v>
          </cell>
          <cell r="B107" t="str">
            <v>Agronomía</v>
          </cell>
        </row>
        <row r="108">
          <cell r="A108" t="str">
            <v>Guía de Turismo</v>
          </cell>
          <cell r="B108" t="str">
            <v>Humanidades</v>
          </cell>
        </row>
        <row r="109">
          <cell r="A109" t="str">
            <v>Guia Univ. de Turismo</v>
          </cell>
          <cell r="B109" t="str">
            <v>Humanidades</v>
          </cell>
        </row>
        <row r="110">
          <cell r="A110" t="str">
            <v>Guia Universitario de Turismo</v>
          </cell>
          <cell r="B110" t="str">
            <v>Humanidades</v>
          </cell>
        </row>
        <row r="111">
          <cell r="A111" t="str">
            <v>Guía Universitario de Turismo</v>
          </cell>
          <cell r="B111" t="str">
            <v>Humanidades</v>
          </cell>
        </row>
        <row r="112">
          <cell r="A112" t="str">
            <v>Guitarrista</v>
          </cell>
          <cell r="B112" t="str">
            <v>Artes</v>
          </cell>
        </row>
        <row r="113">
          <cell r="A113" t="str">
            <v>Ingeniería en Alimentos</v>
          </cell>
          <cell r="B113" t="str">
            <v>Ingeniería</v>
          </cell>
        </row>
        <row r="114">
          <cell r="A114" t="str">
            <v>Ingeniero Aeronáutico</v>
          </cell>
          <cell r="B114" t="str">
            <v>Ingeniería</v>
          </cell>
        </row>
        <row r="115">
          <cell r="A115" t="str">
            <v>Ingeniero Agrimensor</v>
          </cell>
          <cell r="B115" t="str">
            <v>Ingeniería</v>
          </cell>
        </row>
        <row r="116">
          <cell r="A116" t="str">
            <v>Ingeniero Agro-industrial</v>
          </cell>
          <cell r="B116" t="str">
            <v>Agronomía</v>
          </cell>
        </row>
        <row r="117">
          <cell r="A117" t="str">
            <v>Ingeniero Agrónomo</v>
          </cell>
          <cell r="B117" t="str">
            <v>Agronomía</v>
          </cell>
        </row>
        <row r="118">
          <cell r="A118" t="str">
            <v>Ingeniero Agropecuario</v>
          </cell>
          <cell r="B118" t="str">
            <v>Agronomía</v>
          </cell>
        </row>
        <row r="119">
          <cell r="A119" t="str">
            <v>Ingeniero Ambiental</v>
          </cell>
          <cell r="B119" t="str">
            <v>Ingeniería</v>
          </cell>
        </row>
        <row r="120">
          <cell r="A120" t="str">
            <v>Ingeniero Azucarero</v>
          </cell>
          <cell r="B120" t="str">
            <v>Ingeniería</v>
          </cell>
        </row>
        <row r="121">
          <cell r="A121" t="str">
            <v>Ingeniero Biomédico</v>
          </cell>
          <cell r="B121" t="str">
            <v>Ingeniería</v>
          </cell>
        </row>
        <row r="122">
          <cell r="A122" t="str">
            <v>Ingeniero Civil</v>
          </cell>
          <cell r="B122" t="str">
            <v>Ingeniería</v>
          </cell>
        </row>
        <row r="123">
          <cell r="A123" t="str">
            <v>Ingeniero Civil (orientación Estructuras)</v>
          </cell>
          <cell r="B123" t="str">
            <v>Ingeniería</v>
          </cell>
        </row>
        <row r="124">
          <cell r="A124" t="str">
            <v>Ingeniero Civil (orientación Hidráulica)</v>
          </cell>
          <cell r="B124" t="str">
            <v>Ingeniería</v>
          </cell>
        </row>
        <row r="125">
          <cell r="A125" t="str">
            <v>Ingeniero Civil (orientación Hidráulica)</v>
          </cell>
          <cell r="B125" t="str">
            <v>Ingeniería</v>
          </cell>
        </row>
        <row r="126">
          <cell r="A126" t="str">
            <v>Ingeniero Civil (orientación Vías de Comunicación)</v>
          </cell>
          <cell r="B126" t="str">
            <v>Ingeniería</v>
          </cell>
        </row>
        <row r="127">
          <cell r="A127" t="str">
            <v>Ingeniero Civil orientación en Construcciones</v>
          </cell>
          <cell r="B127" t="str">
            <v>Ingeniería</v>
          </cell>
        </row>
        <row r="128">
          <cell r="A128" t="str">
            <v>Ingeniero Civil orientación Vías de Comunicación</v>
          </cell>
          <cell r="B128" t="str">
            <v>Ingeniería</v>
          </cell>
        </row>
        <row r="129">
          <cell r="A129" t="str">
            <v>Ingeniero de Minas</v>
          </cell>
          <cell r="B129" t="str">
            <v>Ingeniería</v>
          </cell>
        </row>
        <row r="130">
          <cell r="A130" t="str">
            <v>Ingeniero de Petróleo</v>
          </cell>
          <cell r="B130" t="str">
            <v>Ingeniería</v>
          </cell>
        </row>
        <row r="131">
          <cell r="A131" t="str">
            <v>Ingeniero de Recursos Naturales Renovables para Zonas Áridas</v>
          </cell>
          <cell r="B131" t="str">
            <v>Agronomía</v>
          </cell>
        </row>
        <row r="132">
          <cell r="A132" t="str">
            <v>Ingeniero de Sistemas</v>
          </cell>
          <cell r="B132" t="str">
            <v>Cs. Exactas</v>
          </cell>
        </row>
        <row r="133">
          <cell r="A133" t="str">
            <v>Ingeniero Electricista</v>
          </cell>
          <cell r="B133" t="str">
            <v>Ingeniería</v>
          </cell>
        </row>
        <row r="134">
          <cell r="A134" t="str">
            <v>Ingeniero Electricista con orientación Electrónica</v>
          </cell>
          <cell r="B134" t="str">
            <v>Ingeniería</v>
          </cell>
        </row>
        <row r="135">
          <cell r="A135" t="str">
            <v>Ingeniero Electricista con orientación Industrial</v>
          </cell>
          <cell r="B135" t="str">
            <v>Ingeniería</v>
          </cell>
        </row>
        <row r="136">
          <cell r="A136" t="str">
            <v>Ingeniero Electricista-Electrónico</v>
          </cell>
          <cell r="B136" t="str">
            <v>Ingeniería</v>
          </cell>
        </row>
        <row r="137">
          <cell r="A137" t="str">
            <v>Ingeniero Eléctrico</v>
          </cell>
          <cell r="B137" t="str">
            <v>Ingeniería</v>
          </cell>
        </row>
        <row r="138">
          <cell r="A138" t="str">
            <v>Ingeniero Eléctrico con orientación Electrónica</v>
          </cell>
          <cell r="B138" t="str">
            <v>Ingeniería</v>
          </cell>
        </row>
        <row r="139">
          <cell r="A139" t="str">
            <v>Ingeniero Eléctrico con orientación Industrial</v>
          </cell>
          <cell r="B139" t="str">
            <v>Ingeniería</v>
          </cell>
        </row>
        <row r="140">
          <cell r="A140" t="str">
            <v>Ingeniero Electromecánico</v>
          </cell>
          <cell r="B140" t="str">
            <v>Ingeniería</v>
          </cell>
        </row>
        <row r="141">
          <cell r="A141" t="str">
            <v>Ingeniero Electromecánico con orientación Automatización Industrial</v>
          </cell>
          <cell r="B141" t="str">
            <v>Ingeniería</v>
          </cell>
        </row>
        <row r="142">
          <cell r="A142" t="str">
            <v>Ingeniero Electrónico</v>
          </cell>
          <cell r="B142" t="str">
            <v>Ingeniería</v>
          </cell>
        </row>
        <row r="143">
          <cell r="A143" t="str">
            <v>Ingeniero Electrónico con orientación en Automatización y Control</v>
          </cell>
          <cell r="B143" t="str">
            <v>Ingeniería</v>
          </cell>
        </row>
        <row r="144">
          <cell r="A144" t="str">
            <v>Ingeniero Electrónico con orientación en Sistemas Digitales</v>
          </cell>
          <cell r="B144" t="str">
            <v>Ingeniería</v>
          </cell>
        </row>
        <row r="145">
          <cell r="A145" t="str">
            <v>Ingeniero en Alimentos</v>
          </cell>
          <cell r="B145" t="str">
            <v>Ingeniería</v>
          </cell>
        </row>
        <row r="146">
          <cell r="A146" t="str">
            <v>Ingeniero en Automatización y Control Industrial</v>
          </cell>
          <cell r="B146" t="str">
            <v>Ingeniería</v>
          </cell>
        </row>
        <row r="147">
          <cell r="A147" t="str">
            <v>Ingeniero en Computación</v>
          </cell>
          <cell r="B147" t="str">
            <v>Cs. Exactas</v>
          </cell>
        </row>
        <row r="148">
          <cell r="A148" t="str">
            <v>Ingeniero en Construcciones</v>
          </cell>
          <cell r="B148" t="str">
            <v>Ingeniería</v>
          </cell>
        </row>
        <row r="149">
          <cell r="A149" t="str">
            <v>Ingeniero en Electrónica</v>
          </cell>
          <cell r="B149" t="str">
            <v>Ingeniería</v>
          </cell>
        </row>
        <row r="150">
          <cell r="A150" t="str">
            <v>Ingeniero en Industria de la Madera</v>
          </cell>
          <cell r="B150" t="str">
            <v>Agronomía</v>
          </cell>
        </row>
        <row r="151">
          <cell r="A151" t="str">
            <v>Ingeniero en Industrias Agrícolas y Alimentarias</v>
          </cell>
          <cell r="B151" t="str">
            <v>Ingeniería</v>
          </cell>
        </row>
        <row r="152">
          <cell r="A152" t="str">
            <v>Ingeniero en Industrias de la Alimentación</v>
          </cell>
          <cell r="B152" t="str">
            <v>Ingeniería</v>
          </cell>
        </row>
        <row r="153">
          <cell r="A153" t="str">
            <v>Ingeniero en Industrias Forestales</v>
          </cell>
          <cell r="B153" t="str">
            <v>Agronomía</v>
          </cell>
        </row>
        <row r="154">
          <cell r="A154" t="str">
            <v>Ingeniero en Informática</v>
          </cell>
          <cell r="B154" t="str">
            <v>Cs. Exactas</v>
          </cell>
        </row>
        <row r="155">
          <cell r="A155" t="str">
            <v>Ingeniero en Materiales</v>
          </cell>
          <cell r="B155" t="str">
            <v>Ingeniería</v>
          </cell>
        </row>
        <row r="156">
          <cell r="A156" t="str">
            <v>Ingeniero en Mecatrónica</v>
          </cell>
          <cell r="B156" t="str">
            <v>Ingeniería</v>
          </cell>
        </row>
        <row r="157">
          <cell r="A157" t="str">
            <v>Ingeniero en Minería</v>
          </cell>
          <cell r="B157" t="str">
            <v>Ingeniería</v>
          </cell>
        </row>
        <row r="158">
          <cell r="A158" t="str">
            <v>Ingeniero en Perforación</v>
          </cell>
          <cell r="B158" t="str">
            <v>Ingeniería</v>
          </cell>
        </row>
        <row r="159">
          <cell r="A159" t="str">
            <v>Ingeniero en Petróleo</v>
          </cell>
          <cell r="B159" t="str">
            <v>Ingeniería</v>
          </cell>
        </row>
        <row r="160">
          <cell r="A160" t="str">
            <v>Ingeniero en Procesamiento de Hidrocarburos</v>
          </cell>
          <cell r="B160" t="str">
            <v>Ingeniería</v>
          </cell>
        </row>
        <row r="161">
          <cell r="A161" t="str">
            <v>Ingeniero en Recursos Hídricos</v>
          </cell>
          <cell r="B161" t="str">
            <v>Ingeniería</v>
          </cell>
        </row>
        <row r="162">
          <cell r="A162" t="str">
            <v>Ingeniero en Recursos Naturales Renovables</v>
          </cell>
          <cell r="B162" t="str">
            <v>Agronomía</v>
          </cell>
        </row>
        <row r="163">
          <cell r="A163" t="str">
            <v>Ingeniero en Recursos Naturales y Medio Ambiente</v>
          </cell>
          <cell r="B163" t="str">
            <v>Cs. Exactas</v>
          </cell>
        </row>
        <row r="164">
          <cell r="A164" t="str">
            <v>Ingeniero en Sistemas</v>
          </cell>
          <cell r="B164" t="str">
            <v>Cs. Exactas</v>
          </cell>
        </row>
        <row r="165">
          <cell r="A165" t="str">
            <v>Ingeniero en Sistemas de Computación</v>
          </cell>
          <cell r="B165" t="str">
            <v>Cs. Exactas</v>
          </cell>
        </row>
        <row r="166">
          <cell r="A166" t="str">
            <v>Ingeniero en Sistemas de Información</v>
          </cell>
          <cell r="B166" t="str">
            <v>Cs. Exactas</v>
          </cell>
        </row>
        <row r="167">
          <cell r="A167" t="str">
            <v>Ingeniero en Tecnología de Alimentos</v>
          </cell>
          <cell r="B167" t="str">
            <v>Ingeniería</v>
          </cell>
        </row>
        <row r="168">
          <cell r="A168" t="str">
            <v>Ingeniero en Telecomunicaciones</v>
          </cell>
          <cell r="B168" t="str">
            <v>Ingeniería</v>
          </cell>
        </row>
        <row r="169">
          <cell r="A169" t="str">
            <v>Ingeniero en Vías de Comunicación</v>
          </cell>
          <cell r="B169" t="str">
            <v>Ingeniería</v>
          </cell>
        </row>
        <row r="170">
          <cell r="A170" t="str">
            <v>Ingeniero Forestal</v>
          </cell>
          <cell r="B170" t="str">
            <v>Agronomía</v>
          </cell>
        </row>
        <row r="171">
          <cell r="A171" t="str">
            <v>Ingeniero Geodesta y Geofísico</v>
          </cell>
          <cell r="B171" t="str">
            <v>Ingeniería</v>
          </cell>
        </row>
        <row r="172">
          <cell r="A172" t="str">
            <v>Ingeniero Hidráulico</v>
          </cell>
          <cell r="B172" t="str">
            <v>Ingeniería</v>
          </cell>
        </row>
        <row r="173">
          <cell r="A173" t="str">
            <v>Ingeniero Industrial</v>
          </cell>
          <cell r="B173" t="str">
            <v>Ingeniería</v>
          </cell>
        </row>
        <row r="174">
          <cell r="A174" t="str">
            <v>Ingeniero Industrial orientación Electricidad</v>
          </cell>
          <cell r="B174" t="str">
            <v>Ingeniería</v>
          </cell>
        </row>
        <row r="175">
          <cell r="A175" t="str">
            <v>Ingeniero Industrial orientación Mecánica</v>
          </cell>
          <cell r="B175" t="str">
            <v>Ingeniería</v>
          </cell>
        </row>
        <row r="176">
          <cell r="A176" t="str">
            <v>Ingeniero Mecánico</v>
          </cell>
          <cell r="B176" t="str">
            <v>Ingeniería</v>
          </cell>
        </row>
        <row r="177">
          <cell r="A177" t="str">
            <v>Ingeniero Mecánico Aeronáutico</v>
          </cell>
          <cell r="B177" t="str">
            <v>Ingeniería</v>
          </cell>
        </row>
        <row r="178">
          <cell r="A178" t="str">
            <v>Ingeniero Mecánico Electricista</v>
          </cell>
          <cell r="B178" t="str">
            <v>Ingeniería</v>
          </cell>
        </row>
        <row r="179">
          <cell r="A179" t="str">
            <v>Ingeniero Mecánico y Electricista</v>
          </cell>
          <cell r="B179" t="str">
            <v>Ingeniería</v>
          </cell>
        </row>
        <row r="180">
          <cell r="A180" t="str">
            <v>Ingeniero Metalúrgico</v>
          </cell>
          <cell r="B180" t="str">
            <v>Ingeniería</v>
          </cell>
        </row>
        <row r="181">
          <cell r="A181" t="str">
            <v>Ingeniero Metalurgista</v>
          </cell>
          <cell r="B181" t="str">
            <v>Ingeniería</v>
          </cell>
        </row>
        <row r="182">
          <cell r="A182" t="str">
            <v>Ingeniero Naval</v>
          </cell>
          <cell r="B182" t="str">
            <v>Ingeniería</v>
          </cell>
        </row>
        <row r="183">
          <cell r="A183" t="str">
            <v>Ingeniero Naval y Mecánico</v>
          </cell>
          <cell r="B183" t="str">
            <v>Ingeniería</v>
          </cell>
        </row>
        <row r="184">
          <cell r="A184" t="str">
            <v>Ingeniero Nuclear</v>
          </cell>
          <cell r="B184" t="str">
            <v>Ingeniería</v>
          </cell>
        </row>
        <row r="185">
          <cell r="A185" t="str">
            <v>Ingeniero Pesquero</v>
          </cell>
          <cell r="B185" t="str">
            <v>Ingeniería</v>
          </cell>
        </row>
        <row r="186">
          <cell r="A186" t="str">
            <v>Ingeniero Químico</v>
          </cell>
          <cell r="B186" t="str">
            <v>Ingeniería</v>
          </cell>
        </row>
        <row r="187">
          <cell r="A187" t="str">
            <v>Ingeniero Químico Industrial</v>
          </cell>
          <cell r="B187" t="str">
            <v>Ingeniería</v>
          </cell>
        </row>
        <row r="188">
          <cell r="A188" t="str">
            <v>Ingeniero Textil</v>
          </cell>
          <cell r="B188" t="str">
            <v>Ingeniería</v>
          </cell>
        </row>
        <row r="189">
          <cell r="A189" t="str">
            <v>Ingeniero Vial</v>
          </cell>
          <cell r="B189" t="str">
            <v>Ingeniería</v>
          </cell>
        </row>
        <row r="190">
          <cell r="A190" t="str">
            <v>Ingeniero Zootecnista</v>
          </cell>
          <cell r="B190" t="str">
            <v>Agronomía</v>
          </cell>
        </row>
        <row r="191">
          <cell r="A191" t="str">
            <v>Instrumentador Quirúrgico</v>
          </cell>
          <cell r="B191" t="str">
            <v>Medicina</v>
          </cell>
        </row>
        <row r="192">
          <cell r="A192" t="str">
            <v>Instrumentista, especialidad instrumento elegido</v>
          </cell>
          <cell r="B192" t="str">
            <v>Artes</v>
          </cell>
        </row>
        <row r="193">
          <cell r="A193" t="str">
            <v>Intérprete Dramático</v>
          </cell>
          <cell r="B193" t="str">
            <v>Artes</v>
          </cell>
        </row>
        <row r="194">
          <cell r="A194" t="str">
            <v>Kinesiólogo</v>
          </cell>
          <cell r="B194" t="str">
            <v>Medicina</v>
          </cell>
        </row>
        <row r="195">
          <cell r="A195" t="str">
            <v>Laboratorista Químico Industrial</v>
          </cell>
          <cell r="B195" t="str">
            <v>Cs. Exactas</v>
          </cell>
        </row>
        <row r="196">
          <cell r="A196" t="str">
            <v>Lic. en Archivología</v>
          </cell>
          <cell r="B196" t="str">
            <v>Humanidades</v>
          </cell>
        </row>
        <row r="197">
          <cell r="A197" t="str">
            <v>Lic. en Comunicación Social</v>
          </cell>
          <cell r="B197" t="str">
            <v>Cs. Sociales</v>
          </cell>
        </row>
        <row r="198">
          <cell r="A198" t="str">
            <v>Lic. en Cs. Biológicas</v>
          </cell>
          <cell r="B198" t="str">
            <v>Cs. Exactas</v>
          </cell>
        </row>
        <row r="199">
          <cell r="A199" t="str">
            <v>Lic. en Cs. de la Educación</v>
          </cell>
          <cell r="B199" t="str">
            <v>Humanidades</v>
          </cell>
        </row>
        <row r="200">
          <cell r="A200" t="str">
            <v>Lic. en Educación de Nivel Primario - Ciclo de Lic.</v>
          </cell>
          <cell r="B200" t="str">
            <v>Humanidades</v>
          </cell>
        </row>
        <row r="201">
          <cell r="A201" t="str">
            <v>Lic. en Filosofía</v>
          </cell>
          <cell r="B201" t="str">
            <v>Humanidades</v>
          </cell>
        </row>
        <row r="202">
          <cell r="A202" t="str">
            <v>Lic. en Geografía</v>
          </cell>
          <cell r="B202" t="str">
            <v>Humanidades</v>
          </cell>
        </row>
        <row r="203">
          <cell r="A203" t="str">
            <v>Lic. en Gestión Educativa</v>
          </cell>
          <cell r="B203" t="str">
            <v>Humanidades</v>
          </cell>
        </row>
        <row r="204">
          <cell r="A204" t="str">
            <v>Lic. en Historia</v>
          </cell>
          <cell r="B204" t="str">
            <v>Humanidades</v>
          </cell>
        </row>
        <row r="205">
          <cell r="A205" t="str">
            <v>Lic. en Letras</v>
          </cell>
          <cell r="B205" t="str">
            <v>Humanidades</v>
          </cell>
        </row>
        <row r="206">
          <cell r="A206" t="str">
            <v>Lic. en Matemática</v>
          </cell>
          <cell r="B206" t="str">
            <v>Cs. Exactas</v>
          </cell>
        </row>
        <row r="207">
          <cell r="A207" t="str">
            <v>Lic. en Psicopedagogía</v>
          </cell>
          <cell r="B207" t="str">
            <v>Humanidades</v>
          </cell>
        </row>
        <row r="208">
          <cell r="A208" t="str">
            <v>Lic. en Saneamiento y Protección Ambiental</v>
          </cell>
          <cell r="B208" t="str">
            <v>Cs. Exactas</v>
          </cell>
        </row>
        <row r="209">
          <cell r="A209" t="str">
            <v>Lic. en Servicio Social</v>
          </cell>
          <cell r="B209" t="str">
            <v>Cs. Sociales</v>
          </cell>
        </row>
        <row r="210">
          <cell r="A210" t="str">
            <v>Lic. en Tecnología de Alimentos</v>
          </cell>
          <cell r="B210" t="str">
            <v>Ingeniería</v>
          </cell>
        </row>
        <row r="211">
          <cell r="A211" t="str">
            <v>Lic. en Tecnología Minera</v>
          </cell>
          <cell r="B211" t="str">
            <v>Ingeniería</v>
          </cell>
        </row>
        <row r="212">
          <cell r="A212" t="str">
            <v>Lic. en Turismo</v>
          </cell>
          <cell r="B212" t="str">
            <v>Humanidades</v>
          </cell>
        </row>
        <row r="213">
          <cell r="A213" t="str">
            <v>Lic. y Prof. en Historia</v>
          </cell>
          <cell r="B213" t="str">
            <v>Humanidades</v>
          </cell>
        </row>
        <row r="214">
          <cell r="A214" t="str">
            <v>Licenciada en Ciencias Matemáticas</v>
          </cell>
          <cell r="B214" t="str">
            <v>Cs. Exactas</v>
          </cell>
        </row>
        <row r="215">
          <cell r="A215" t="str">
            <v>Licenciado de Excepción en Servicio Social</v>
          </cell>
          <cell r="B215" t="str">
            <v>Cs. Sociales</v>
          </cell>
        </row>
        <row r="216">
          <cell r="A216" t="str">
            <v>Licenciado de Excepción en Terapia Ocupacional</v>
          </cell>
          <cell r="B216" t="str">
            <v>Cs. Sociales</v>
          </cell>
        </row>
        <row r="217">
          <cell r="A217" t="str">
            <v>Licenciado en Administración</v>
          </cell>
          <cell r="B217" t="str">
            <v>Cs. Económicas</v>
          </cell>
        </row>
        <row r="218">
          <cell r="A218" t="str">
            <v>Licenciado en Administración Agraria</v>
          </cell>
          <cell r="B218" t="str">
            <v>Cs. Económicas</v>
          </cell>
        </row>
        <row r="219">
          <cell r="A219" t="str">
            <v>Licenciado en Administración con Mención en Sector Empresas</v>
          </cell>
          <cell r="B219" t="str">
            <v>Cs. Económicas</v>
          </cell>
        </row>
        <row r="220">
          <cell r="A220" t="str">
            <v>Licenciado en Administración con Mención en Sector Público</v>
          </cell>
          <cell r="B220" t="str">
            <v>Cs. Económicas</v>
          </cell>
        </row>
        <row r="221">
          <cell r="A221" t="str">
            <v>Licenciado en Administración de Empresas</v>
          </cell>
          <cell r="B221" t="str">
            <v>Cs. Económicas</v>
          </cell>
        </row>
        <row r="222">
          <cell r="A222" t="str">
            <v>Licenciado en Administración de Empresas Turísticas</v>
          </cell>
          <cell r="B222" t="str">
            <v>Cs. Económicas</v>
          </cell>
        </row>
        <row r="223">
          <cell r="A223" t="str">
            <v>Licenciado en Administración de Salud</v>
          </cell>
          <cell r="B223" t="str">
            <v>Cs. Económicas</v>
          </cell>
        </row>
        <row r="224">
          <cell r="A224" t="str">
            <v>Licenciado en Administración Hotelera</v>
          </cell>
          <cell r="B224" t="str">
            <v>Cs. Económicas</v>
          </cell>
        </row>
        <row r="225">
          <cell r="A225" t="str">
            <v>Licenciado en Administración Pública</v>
          </cell>
          <cell r="B225" t="str">
            <v>Cs. Económicas</v>
          </cell>
        </row>
        <row r="226">
          <cell r="A226" t="str">
            <v>Licenciado en Administración Rural</v>
          </cell>
          <cell r="B226" t="str">
            <v>Cs. Económicas</v>
          </cell>
        </row>
        <row r="227">
          <cell r="A227" t="str">
            <v>Licenciado en Administración de Negocios Agropecuarios</v>
          </cell>
          <cell r="B227" t="str">
            <v>Cs. Económicas</v>
          </cell>
        </row>
        <row r="228">
          <cell r="A228" t="str">
            <v>Licenciado en Alto Rendimiento Deportivo- Ciclo de Licenciatura</v>
          </cell>
          <cell r="B228" t="str">
            <v>Humanidades</v>
          </cell>
        </row>
        <row r="229">
          <cell r="A229" t="str">
            <v>Licenciado en Análisis de Sistemas</v>
          </cell>
          <cell r="B229" t="str">
            <v>Cs. Exactas</v>
          </cell>
        </row>
        <row r="230">
          <cell r="A230" t="str">
            <v>Licenciado en Antropología</v>
          </cell>
          <cell r="B230" t="str">
            <v>Cs. Sociales</v>
          </cell>
        </row>
        <row r="231">
          <cell r="A231" t="str">
            <v>Licenciado en Antropología orientación Arqueología</v>
          </cell>
          <cell r="B231" t="str">
            <v>Cs. Sociales</v>
          </cell>
        </row>
        <row r="232">
          <cell r="A232" t="str">
            <v>Licenciado en Antropología Social</v>
          </cell>
          <cell r="B232" t="str">
            <v>Cs. Sociales</v>
          </cell>
        </row>
        <row r="233">
          <cell r="A233" t="str">
            <v>Licenciado en Aprovechamiento Recursos Naturales Renovables</v>
          </cell>
          <cell r="B233" t="str">
            <v>Cs. Exactas</v>
          </cell>
        </row>
        <row r="234">
          <cell r="A234" t="str">
            <v>Licenciado en Arquelogía</v>
          </cell>
          <cell r="B234" t="str">
            <v>Humanidades</v>
          </cell>
        </row>
        <row r="235">
          <cell r="A235" t="str">
            <v>Licenciado en Arte Dramático</v>
          </cell>
          <cell r="B235" t="str">
            <v>Artes</v>
          </cell>
        </row>
        <row r="236">
          <cell r="A236" t="str">
            <v>Licenciado en Artes - Ciclo de Licenciatura</v>
          </cell>
          <cell r="B236" t="str">
            <v>Artes</v>
          </cell>
        </row>
        <row r="237">
          <cell r="A237" t="str">
            <v>Licenciado en Artes Plásticas</v>
          </cell>
          <cell r="B237" t="str">
            <v>Artes</v>
          </cell>
        </row>
        <row r="238">
          <cell r="A238" t="str">
            <v>Licenciado en Artes Plásticas orientación Escultura</v>
          </cell>
          <cell r="B238" t="str">
            <v>Artes</v>
          </cell>
        </row>
        <row r="239">
          <cell r="A239" t="str">
            <v>Licenciado en Artes Plásticas orientación Grabado</v>
          </cell>
          <cell r="B239" t="str">
            <v>Artes</v>
          </cell>
        </row>
        <row r="240">
          <cell r="A240" t="str">
            <v>Licenciado en Artes Plásticas orientación Pintura</v>
          </cell>
          <cell r="B240" t="str">
            <v>Artes</v>
          </cell>
        </row>
        <row r="241">
          <cell r="A241" t="str">
            <v>Licenciado en Artes Visuales</v>
          </cell>
          <cell r="B241" t="str">
            <v>Artes</v>
          </cell>
        </row>
        <row r="242">
          <cell r="A242" t="str">
            <v>Licenciado en Artes Visuales - Ciclo de Licenciatura</v>
          </cell>
          <cell r="B242" t="str">
            <v>Artes</v>
          </cell>
        </row>
        <row r="243">
          <cell r="A243" t="str">
            <v>Licenciado en Astronomía</v>
          </cell>
          <cell r="B243" t="str">
            <v>Cs. Exactas</v>
          </cell>
        </row>
        <row r="244">
          <cell r="A244" t="str">
            <v>Licenciado en Bellas Artes</v>
          </cell>
          <cell r="B244" t="str">
            <v>Artes</v>
          </cell>
        </row>
        <row r="245">
          <cell r="A245" t="str">
            <v>Licenciado en Bibliotecología y Documentación</v>
          </cell>
          <cell r="B245" t="str">
            <v>Humanidades</v>
          </cell>
        </row>
        <row r="246">
          <cell r="A246" t="str">
            <v>Licenciado en Biodiversidad</v>
          </cell>
          <cell r="B246" t="str">
            <v>Cs. Exactas</v>
          </cell>
        </row>
        <row r="247">
          <cell r="A247" t="str">
            <v>Licenciado en Biología</v>
          </cell>
          <cell r="B247" t="str">
            <v>Cs. Exactas</v>
          </cell>
        </row>
        <row r="248">
          <cell r="A248" t="str">
            <v>Licenciado en Biología Molecular</v>
          </cell>
          <cell r="B248" t="str">
            <v>Cs. Exactas</v>
          </cell>
        </row>
        <row r="249">
          <cell r="A249" t="str">
            <v>Licenciado en Biología orientación Botánica</v>
          </cell>
          <cell r="B249" t="str">
            <v>Cs. Exactas</v>
          </cell>
        </row>
        <row r="250">
          <cell r="A250" t="str">
            <v>Licenciado en Biología orientación Ecología</v>
          </cell>
          <cell r="B250" t="str">
            <v>Cs. Exactas</v>
          </cell>
        </row>
        <row r="251">
          <cell r="A251" t="str">
            <v>Licenciado en Biología orientación Paleontología</v>
          </cell>
          <cell r="B251" t="str">
            <v>Cs. Exactas</v>
          </cell>
        </row>
        <row r="252">
          <cell r="A252" t="str">
            <v>Licenciado en Biología orientación Zoología</v>
          </cell>
          <cell r="B252" t="str">
            <v>Cs. Exactas</v>
          </cell>
        </row>
        <row r="253">
          <cell r="A253" t="str">
            <v>Licenciado en Bioquímica</v>
          </cell>
          <cell r="B253" t="str">
            <v>Farmacia</v>
          </cell>
        </row>
        <row r="254">
          <cell r="A254" t="str">
            <v>Licenciado en Bioquímica Clínica</v>
          </cell>
          <cell r="B254" t="str">
            <v>Farmacia</v>
          </cell>
        </row>
        <row r="255">
          <cell r="A255" t="str">
            <v>Licenciado en Biotecnología</v>
          </cell>
          <cell r="B255" t="str">
            <v>Cs. Exactas</v>
          </cell>
        </row>
        <row r="256">
          <cell r="A256" t="str">
            <v>Licenciado en Botánica</v>
          </cell>
          <cell r="B256" t="str">
            <v>Cs. Exactas</v>
          </cell>
        </row>
        <row r="257">
          <cell r="A257" t="str">
            <v>Licenciado en Bromatología</v>
          </cell>
          <cell r="B257" t="str">
            <v>Farmacia</v>
          </cell>
        </row>
        <row r="258">
          <cell r="A258" t="str">
            <v>Licenciado en Canto</v>
          </cell>
          <cell r="B258" t="str">
            <v>Artes</v>
          </cell>
        </row>
        <row r="259">
          <cell r="A259" t="str">
            <v>Licenciado en Cartografía</v>
          </cell>
          <cell r="B259" t="str">
            <v>Cs. Exactas</v>
          </cell>
        </row>
        <row r="260">
          <cell r="A260" t="str">
            <v>Licenciado en Cerámica Artística</v>
          </cell>
          <cell r="B260" t="str">
            <v>Artes</v>
          </cell>
        </row>
        <row r="261">
          <cell r="A261" t="str">
            <v>Licenciado en Cerámica Industrial</v>
          </cell>
          <cell r="B261" t="str">
            <v>Artes</v>
          </cell>
        </row>
        <row r="262">
          <cell r="A262" t="str">
            <v>Licenciado en Ciencia Política</v>
          </cell>
          <cell r="B262" t="str">
            <v>Cs. Sociales</v>
          </cell>
        </row>
        <row r="263">
          <cell r="A263" t="str">
            <v>Licenciado en Ciencia Política y Administración Pública</v>
          </cell>
          <cell r="B263" t="str">
            <v>Cs. Sociales</v>
          </cell>
        </row>
        <row r="264">
          <cell r="A264" t="str">
            <v>Licenciado en Ciencia y Tecnología de Alimentos</v>
          </cell>
          <cell r="B264" t="str">
            <v>Ingeniería</v>
          </cell>
        </row>
        <row r="265">
          <cell r="A265" t="str">
            <v>Licenciado en Ciencia y Tecnología de Materiales</v>
          </cell>
          <cell r="B265" t="str">
            <v>Cs. Exactas</v>
          </cell>
        </row>
        <row r="266">
          <cell r="A266" t="str">
            <v>Licenciado en Ciencias Antropológicas</v>
          </cell>
          <cell r="B266" t="str">
            <v>Cs. Sociales</v>
          </cell>
        </row>
        <row r="267">
          <cell r="A267" t="str">
            <v>Licenciado en Ciencias Aplicadas</v>
          </cell>
          <cell r="B267" t="str">
            <v>Cs. Exactas</v>
          </cell>
        </row>
        <row r="268">
          <cell r="A268" t="str">
            <v>Licenciado en Ciencias Biológicas</v>
          </cell>
          <cell r="B268" t="str">
            <v>Cs. Exactas</v>
          </cell>
        </row>
        <row r="269">
          <cell r="A269" t="str">
            <v>Licenciado en Ciencias Biológicas (orientación Botánica)</v>
          </cell>
          <cell r="B269" t="str">
            <v>Cs. Exactas</v>
          </cell>
        </row>
        <row r="270">
          <cell r="A270" t="str">
            <v>Licenciado en Ciencias Biológicas (orientación Zoología)</v>
          </cell>
          <cell r="B270" t="str">
            <v>Cs. Exactas</v>
          </cell>
        </row>
        <row r="271">
          <cell r="A271" t="str">
            <v>Licenciado en Ciencias de la Administración</v>
          </cell>
          <cell r="B271" t="str">
            <v>Cs. Económicas</v>
          </cell>
        </row>
        <row r="272">
          <cell r="A272" t="str">
            <v>Licenciado en Ciencias de la Atmósfera</v>
          </cell>
          <cell r="B272" t="str">
            <v>Cs. Exactas</v>
          </cell>
        </row>
        <row r="273">
          <cell r="A273" t="str">
            <v>Licenciado en Ciencias de la Computación</v>
          </cell>
          <cell r="B273" t="str">
            <v>Cs. Exactas</v>
          </cell>
        </row>
        <row r="274">
          <cell r="A274" t="str">
            <v>Licenciado en Ciencias de la Comunicación</v>
          </cell>
          <cell r="B274" t="str">
            <v>Cs. Sociales</v>
          </cell>
        </row>
        <row r="275">
          <cell r="A275" t="str">
            <v>Licenciado en Ciencias de la Comunicación Social</v>
          </cell>
          <cell r="B275" t="str">
            <v>Cs. Sociales</v>
          </cell>
        </row>
        <row r="276">
          <cell r="A276" t="str">
            <v>Licenciado en Ciencias de la Comunicación Social (Ciclo de Licenciatura)</v>
          </cell>
          <cell r="B276" t="str">
            <v>Cs. Sociales</v>
          </cell>
        </row>
        <row r="277">
          <cell r="A277" t="str">
            <v>Licenciado en Ciencias de la Educación</v>
          </cell>
          <cell r="B277" t="str">
            <v>Humanidades</v>
          </cell>
        </row>
        <row r="278">
          <cell r="A278" t="str">
            <v>Licenciado en Ciencias de la Información</v>
          </cell>
          <cell r="B278" t="str">
            <v>Cs. Sociales</v>
          </cell>
        </row>
        <row r="279">
          <cell r="A279" t="str">
            <v>Licenciado en Ciencias Físicas</v>
          </cell>
          <cell r="B279" t="str">
            <v>Cs. Exactas</v>
          </cell>
        </row>
        <row r="280">
          <cell r="A280" t="str">
            <v>Licenciado en Ciencias Geológicas</v>
          </cell>
          <cell r="B280" t="str">
            <v>Cs. Exactas</v>
          </cell>
        </row>
        <row r="281">
          <cell r="A281" t="str">
            <v>Licenciado en Ciencias Matemáticas</v>
          </cell>
          <cell r="B281" t="str">
            <v>Cs. Exactas</v>
          </cell>
        </row>
        <row r="282">
          <cell r="A282" t="str">
            <v>Licenciado en Ciencias Oceanográficas</v>
          </cell>
          <cell r="B282" t="str">
            <v>Cs. Exactas</v>
          </cell>
        </row>
        <row r="283">
          <cell r="A283" t="str">
            <v>Licenciado en Ciencias Políticas</v>
          </cell>
          <cell r="B283" t="str">
            <v>Cs. Sociales</v>
          </cell>
        </row>
        <row r="284">
          <cell r="A284" t="str">
            <v>Licenciado en Ciencias Químicas</v>
          </cell>
          <cell r="B284" t="str">
            <v>Cs. Exactas</v>
          </cell>
        </row>
        <row r="285">
          <cell r="A285" t="str">
            <v>Licenciado en Ciencias Sociales y Humanidades</v>
          </cell>
          <cell r="B285" t="str">
            <v>Humanidades</v>
          </cell>
        </row>
        <row r="286">
          <cell r="A286" t="str">
            <v>Licenciado en Cine y Televisión</v>
          </cell>
          <cell r="B286" t="str">
            <v>Artes</v>
          </cell>
        </row>
        <row r="287">
          <cell r="A287" t="str">
            <v>Licenciado en Clarinete</v>
          </cell>
          <cell r="B287" t="str">
            <v>Artes</v>
          </cell>
        </row>
        <row r="288">
          <cell r="A288" t="str">
            <v>Licenciado en Comercialización - Ciclo de Licenciatura</v>
          </cell>
          <cell r="B288" t="str">
            <v>Cs. Económicas</v>
          </cell>
        </row>
        <row r="289">
          <cell r="A289" t="str">
            <v>Licenciado en Comercio Exterior</v>
          </cell>
          <cell r="B289" t="str">
            <v>Cs. Económicas</v>
          </cell>
        </row>
        <row r="290">
          <cell r="A290" t="str">
            <v>Licenciado en Comercio Internacional</v>
          </cell>
          <cell r="B290" t="str">
            <v>Cs. Económicas</v>
          </cell>
        </row>
        <row r="291">
          <cell r="A291" t="str">
            <v>Licenciado en Composición</v>
          </cell>
          <cell r="B291" t="str">
            <v>Artes</v>
          </cell>
        </row>
        <row r="292">
          <cell r="A292" t="str">
            <v>Licenciado en Composición con Medios Electroacústicos</v>
          </cell>
          <cell r="B292" t="str">
            <v>Artes</v>
          </cell>
        </row>
        <row r="293">
          <cell r="A293" t="str">
            <v>Licenciado en Computación</v>
          </cell>
          <cell r="B293" t="str">
            <v>Cs. Exactas</v>
          </cell>
        </row>
        <row r="294">
          <cell r="A294" t="str">
            <v>Licenciado en Comunicación Social</v>
          </cell>
          <cell r="B294" t="str">
            <v>Cs. Sociales</v>
          </cell>
        </row>
        <row r="295">
          <cell r="A295" t="str">
            <v>Licenciado en Comunicación Social - Ciclo de Licenciatura</v>
          </cell>
          <cell r="B295" t="str">
            <v>Cs. Sociales</v>
          </cell>
        </row>
        <row r="296">
          <cell r="A296" t="str">
            <v>Licenciado en Contrabajo</v>
          </cell>
          <cell r="B296" t="str">
            <v>Artes</v>
          </cell>
        </row>
        <row r="297">
          <cell r="A297" t="str">
            <v>Licenciado en Cooperativismo</v>
          </cell>
          <cell r="B297" t="str">
            <v>Cs. Económicas</v>
          </cell>
        </row>
        <row r="298">
          <cell r="A298" t="str">
            <v>Licenciado en Creatividad Educativa</v>
          </cell>
          <cell r="B298" t="str">
            <v>Humanidades</v>
          </cell>
        </row>
        <row r="299">
          <cell r="A299" t="str">
            <v>Licenciado en Criminalística</v>
          </cell>
          <cell r="B299" t="str">
            <v>Derecho</v>
          </cell>
        </row>
        <row r="300">
          <cell r="A300" t="str">
            <v>Licenciado en Criminalística y Criminología</v>
          </cell>
          <cell r="B300" t="str">
            <v>Derecho</v>
          </cell>
        </row>
        <row r="301">
          <cell r="A301" t="str">
            <v>Licenciado en Cs. de la Educación</v>
          </cell>
          <cell r="B301" t="str">
            <v>Humanidades</v>
          </cell>
        </row>
        <row r="302">
          <cell r="A302" t="str">
            <v>Licenciado en Cs. de la Educación - Ciclo de Licenciatura</v>
          </cell>
          <cell r="B302" t="str">
            <v>Humanidades</v>
          </cell>
        </row>
        <row r="303">
          <cell r="A303" t="str">
            <v>Licenciado en Desarrollo de Economías Regionales</v>
          </cell>
          <cell r="B303" t="str">
            <v>Cs. Económicas</v>
          </cell>
        </row>
        <row r="304">
          <cell r="A304" t="str">
            <v>Licenciado en Diagnóstico y Gestión Ambiental</v>
          </cell>
          <cell r="B304" t="str">
            <v>Cs. Exactas</v>
          </cell>
        </row>
        <row r="305">
          <cell r="A305" t="str">
            <v>Licenciado en Dirección Coral</v>
          </cell>
          <cell r="B305" t="str">
            <v>Artes</v>
          </cell>
        </row>
        <row r="306">
          <cell r="A306" t="str">
            <v>Licenciado en Diseño de la Comunicación Visual</v>
          </cell>
          <cell r="B306" t="str">
            <v>Arquitectura</v>
          </cell>
        </row>
        <row r="307">
          <cell r="A307" t="str">
            <v>Licenciado en Ecología y Conservación del Ambiente</v>
          </cell>
          <cell r="B307" t="str">
            <v>Cs. Exactas</v>
          </cell>
        </row>
        <row r="308">
          <cell r="A308" t="str">
            <v>Licenciado en Economía</v>
          </cell>
          <cell r="B308" t="str">
            <v>Cs. Económicas</v>
          </cell>
        </row>
        <row r="309">
          <cell r="A309" t="str">
            <v>Licenciado en Economía Agropecuaria</v>
          </cell>
          <cell r="B309" t="str">
            <v>Cs. Económicas</v>
          </cell>
        </row>
        <row r="310">
          <cell r="A310" t="str">
            <v>Licenciado en Educación</v>
          </cell>
          <cell r="B310" t="str">
            <v>Humanidades</v>
          </cell>
        </row>
        <row r="311">
          <cell r="A311" t="str">
            <v>Licenciado en Educación Especial</v>
          </cell>
          <cell r="B311" t="str">
            <v>Humanidades</v>
          </cell>
        </row>
        <row r="312">
          <cell r="A312" t="str">
            <v>Licenciado en Educación Especial - Ciclo de Licenciatura</v>
          </cell>
          <cell r="B312" t="str">
            <v>Humanidades</v>
          </cell>
        </row>
        <row r="313">
          <cell r="A313" t="str">
            <v>Licenciado en Educación Física</v>
          </cell>
          <cell r="B313" t="str">
            <v>Humanidades</v>
          </cell>
        </row>
        <row r="314">
          <cell r="A314" t="str">
            <v>Licenciado en Educación Física - Ciclo de Licenciatura</v>
          </cell>
          <cell r="B314" t="str">
            <v>Humanidades</v>
          </cell>
        </row>
        <row r="315">
          <cell r="A315" t="str">
            <v>Licenciado en Educación General Básica, Primer Ciclo y Segundo Ciclo</v>
          </cell>
          <cell r="B315" t="str">
            <v>Humanidades</v>
          </cell>
        </row>
        <row r="316">
          <cell r="A316" t="str">
            <v>Licenciado en Educación Inicial</v>
          </cell>
          <cell r="B316" t="str">
            <v>Humanidades</v>
          </cell>
        </row>
        <row r="317">
          <cell r="A317" t="str">
            <v>Licenciado en Educación Inicial - Ciclo de Licenciatura</v>
          </cell>
          <cell r="B317" t="str">
            <v>Humanidades</v>
          </cell>
        </row>
        <row r="318">
          <cell r="A318" t="str">
            <v>Licenciado en Educación Musical</v>
          </cell>
          <cell r="B318" t="str">
            <v>Artes</v>
          </cell>
        </row>
        <row r="319">
          <cell r="A319" t="str">
            <v>Licenciado en Educación para la Salud</v>
          </cell>
          <cell r="B319" t="str">
            <v>Medicina</v>
          </cell>
        </row>
        <row r="320">
          <cell r="A320" t="str">
            <v>Licenciado en en Protección y Saneamiento Ambiental</v>
          </cell>
          <cell r="B320" t="str">
            <v>Cs. Exactas</v>
          </cell>
        </row>
        <row r="321">
          <cell r="A321" t="str">
            <v>Licenciado en Energías Renovables</v>
          </cell>
          <cell r="B321" t="str">
            <v>Cs. Exactas</v>
          </cell>
        </row>
        <row r="322">
          <cell r="A322" t="str">
            <v>Licenciado en Enfermería</v>
          </cell>
          <cell r="B322" t="str">
            <v>Medicina</v>
          </cell>
        </row>
        <row r="323">
          <cell r="A323" t="str">
            <v>Licenciado en Enseñanza de la Economía - Ciclo de Licenciatura</v>
          </cell>
          <cell r="B323" t="str">
            <v>Cs. Económicas</v>
          </cell>
        </row>
        <row r="324">
          <cell r="A324" t="str">
            <v>Licenciado en Enseñanza de la Educación Física - Ciclo de Licenciatura</v>
          </cell>
          <cell r="B324" t="str">
            <v>Humanidades</v>
          </cell>
        </row>
        <row r="325">
          <cell r="A325" t="str">
            <v>Licenciado en Enseñanza de la Física - Ciclo de Licenciatura</v>
          </cell>
          <cell r="B325" t="str">
            <v>Cs. Exactas</v>
          </cell>
        </row>
        <row r="326">
          <cell r="A326" t="str">
            <v>Licenciado en Enseñanza de la Geografía - Ciclo de Licenciatura</v>
          </cell>
          <cell r="B326" t="str">
            <v>Humanidades</v>
          </cell>
        </row>
        <row r="327">
          <cell r="A327" t="str">
            <v>Licenciado en Enseñanza de la Historia - Ciclo de Licenciatura</v>
          </cell>
          <cell r="B327" t="str">
            <v>Humanidades</v>
          </cell>
        </row>
        <row r="328">
          <cell r="A328" t="str">
            <v>Licenciado en Enseñanza de la Lengua - Ciclo de Licenciatura</v>
          </cell>
          <cell r="B328" t="str">
            <v>Humanidades</v>
          </cell>
        </row>
        <row r="329">
          <cell r="A329" t="str">
            <v>Licenciado en Enseñanza de la Lengua y Literatura - Ciclo de Licenciatura</v>
          </cell>
          <cell r="B329" t="str">
            <v>Humanidades</v>
          </cell>
        </row>
        <row r="330">
          <cell r="A330" t="str">
            <v>Licenciado en Enseñanza de la Matemática - Ciclo de Licenciatura</v>
          </cell>
          <cell r="B330" t="str">
            <v>Cs. Exactas</v>
          </cell>
        </row>
        <row r="331">
          <cell r="A331" t="str">
            <v>Licenciado en Enseñanza de la Política - Ciclo de Licenciatura</v>
          </cell>
          <cell r="B331" t="str">
            <v>Cs. Sociales</v>
          </cell>
        </row>
        <row r="332">
          <cell r="A332" t="str">
            <v>Licenciado en Enseñanza de la Química - Ciclo de Licenciatura</v>
          </cell>
          <cell r="B332" t="str">
            <v>Cs. Exactas</v>
          </cell>
        </row>
        <row r="333">
          <cell r="A333" t="str">
            <v>Licenciado en Enseñanza de las Artes - Ciclo de Licenciatura</v>
          </cell>
          <cell r="B333" t="str">
            <v>Artes</v>
          </cell>
        </row>
        <row r="334">
          <cell r="A334" t="str">
            <v>Licenciado en Enseñanza de las Ciencias Jurídicas - Ciclo de Licenciatura</v>
          </cell>
          <cell r="B334" t="str">
            <v>Cs. Sociales</v>
          </cell>
        </row>
        <row r="335">
          <cell r="A335" t="str">
            <v>Licenciado en Enseñanza de las Ciencias Naturales</v>
          </cell>
          <cell r="B335" t="str">
            <v>Cs. Exactas</v>
          </cell>
        </row>
        <row r="336">
          <cell r="A336" t="str">
            <v>Licenciado en Enseñanza de Lenguas Extranjeras</v>
          </cell>
          <cell r="B336" t="str">
            <v>Humanidades</v>
          </cell>
        </row>
        <row r="337">
          <cell r="A337" t="str">
            <v>Licenciado en Escultura</v>
          </cell>
          <cell r="B337" t="str">
            <v>Artes</v>
          </cell>
        </row>
        <row r="338">
          <cell r="A338" t="str">
            <v>Licenciado en Español como Lengua Extranjera - Ciclo de Licenciatura</v>
          </cell>
          <cell r="B338" t="str">
            <v>Humanidades</v>
          </cell>
        </row>
        <row r="339">
          <cell r="A339" t="str">
            <v>Licenciado en Estadística</v>
          </cell>
          <cell r="B339" t="str">
            <v>Cs. Exactas</v>
          </cell>
        </row>
        <row r="340">
          <cell r="A340" t="str">
            <v>Licenciado en Fagot</v>
          </cell>
          <cell r="B340" t="str">
            <v>Artes</v>
          </cell>
        </row>
        <row r="341">
          <cell r="A341" t="str">
            <v>Licenciado en Filología Inglesa</v>
          </cell>
          <cell r="B341" t="str">
            <v>Humanidades</v>
          </cell>
        </row>
        <row r="342">
          <cell r="A342" t="str">
            <v>Licenciado en Filosofía</v>
          </cell>
          <cell r="B342" t="str">
            <v>Humanidades</v>
          </cell>
        </row>
        <row r="343">
          <cell r="A343" t="str">
            <v>Licenciado en Filosofía - Ciclo de Licenciatura</v>
          </cell>
          <cell r="B343" t="str">
            <v>Humanidades</v>
          </cell>
        </row>
        <row r="344">
          <cell r="A344" t="str">
            <v>Licenciado en Física</v>
          </cell>
          <cell r="B344" t="str">
            <v>Cs. Exactas</v>
          </cell>
        </row>
        <row r="345">
          <cell r="A345" t="str">
            <v>Licenciado en Física Médica</v>
          </cell>
          <cell r="B345" t="str">
            <v>Cs. Exactas</v>
          </cell>
        </row>
        <row r="346">
          <cell r="A346" t="str">
            <v>Licenciado en Flauta</v>
          </cell>
          <cell r="B346" t="str">
            <v>Artes</v>
          </cell>
        </row>
        <row r="347">
          <cell r="A347" t="str">
            <v>Licenciado en Fonoaudiología</v>
          </cell>
          <cell r="B347" t="str">
            <v>Medicina</v>
          </cell>
        </row>
        <row r="348">
          <cell r="A348" t="str">
            <v>Licenciado en Fonoaudiología - Ciclo de Licenciatura</v>
          </cell>
          <cell r="B348" t="str">
            <v>Medicina</v>
          </cell>
        </row>
        <row r="349">
          <cell r="A349" t="str">
            <v>Licenciado en Francés</v>
          </cell>
          <cell r="B349" t="str">
            <v>Humanidades</v>
          </cell>
        </row>
        <row r="350">
          <cell r="A350" t="str">
            <v>Licenciado en Genética</v>
          </cell>
          <cell r="B350" t="str">
            <v>Cs. Exactas</v>
          </cell>
        </row>
        <row r="351">
          <cell r="A351" t="str">
            <v>Licenciado en Geofísica</v>
          </cell>
          <cell r="B351" t="str">
            <v>Cs. Exactas</v>
          </cell>
        </row>
        <row r="352">
          <cell r="A352" t="str">
            <v>Licenciado en Geografía</v>
          </cell>
          <cell r="B352" t="str">
            <v>Humanidades</v>
          </cell>
        </row>
        <row r="353">
          <cell r="A353" t="str">
            <v>Licenciado en Geografía - Ciclo de Licenciatura</v>
          </cell>
          <cell r="B353" t="str">
            <v>Humanidades</v>
          </cell>
        </row>
        <row r="354">
          <cell r="A354" t="str">
            <v>Licenciado en Geología</v>
          </cell>
          <cell r="B354" t="str">
            <v>Cs. Exactas</v>
          </cell>
        </row>
        <row r="355">
          <cell r="A355" t="str">
            <v>Licenciado en Geoquímica</v>
          </cell>
          <cell r="B355" t="str">
            <v>Cs. Exactas</v>
          </cell>
        </row>
        <row r="356">
          <cell r="A356" t="str">
            <v>Licenciado en Gestión Ambiental</v>
          </cell>
          <cell r="B356" t="str">
            <v>Cs. Exactas</v>
          </cell>
        </row>
        <row r="357">
          <cell r="A357" t="str">
            <v>Licenciado en Gestión de Empresas Agropecuarias</v>
          </cell>
          <cell r="B357" t="str">
            <v>Cs. Económicas</v>
          </cell>
        </row>
        <row r="358">
          <cell r="A358" t="str">
            <v>Licenciado en Gestión de la Producción Gráfica</v>
          </cell>
          <cell r="B358" t="str">
            <v>Cs. Económicas</v>
          </cell>
        </row>
        <row r="359">
          <cell r="A359" t="str">
            <v>Licenciado en Gestión de Negocios Agroalimentarios</v>
          </cell>
          <cell r="B359" t="str">
            <v>Cs. Económicas</v>
          </cell>
        </row>
        <row r="360">
          <cell r="A360" t="str">
            <v>Licenciado en Gestión Educativa</v>
          </cell>
          <cell r="B360" t="str">
            <v>Humanidades</v>
          </cell>
        </row>
        <row r="361">
          <cell r="A361" t="str">
            <v>Licenciado en Gestión Educativa - Ciclo de Licenciatura</v>
          </cell>
          <cell r="B361" t="str">
            <v>Humanidades</v>
          </cell>
        </row>
        <row r="362">
          <cell r="A362" t="str">
            <v>Licenciado en Gestión Institucional y Curricular</v>
          </cell>
          <cell r="B362" t="str">
            <v>Humanidades</v>
          </cell>
        </row>
        <row r="363">
          <cell r="A363" t="str">
            <v>Licenciado en Gestión y Comunicación Gráfica</v>
          </cell>
          <cell r="B363" t="str">
            <v>Artes</v>
          </cell>
        </row>
        <row r="364">
          <cell r="A364" t="str">
            <v>Licenciado en Grabado</v>
          </cell>
          <cell r="B364" t="str">
            <v>Artes</v>
          </cell>
        </row>
        <row r="365">
          <cell r="A365" t="str">
            <v>Licenciado en Guitarra</v>
          </cell>
          <cell r="B365" t="str">
            <v>Artes</v>
          </cell>
        </row>
        <row r="366">
          <cell r="A366" t="str">
            <v>Licenciado en Hidrogeología</v>
          </cell>
          <cell r="B366" t="str">
            <v>Ingeniería</v>
          </cell>
        </row>
        <row r="367">
          <cell r="A367" t="str">
            <v>Licenciado en Hidrología Subterránea</v>
          </cell>
          <cell r="B367" t="str">
            <v>Ingeniería</v>
          </cell>
        </row>
        <row r="368">
          <cell r="A368" t="str">
            <v>Licenciado en Higiene y Seguridad en el Trabajo</v>
          </cell>
          <cell r="B368" t="str">
            <v>Ingeniería</v>
          </cell>
        </row>
        <row r="369">
          <cell r="A369" t="str">
            <v>Licenciado en Historia</v>
          </cell>
          <cell r="B369" t="str">
            <v>Humanidades</v>
          </cell>
        </row>
        <row r="370">
          <cell r="A370" t="str">
            <v>Licenciado en Historia - Ciclo de Licenciatura</v>
          </cell>
          <cell r="B370" t="str">
            <v>Humanidades</v>
          </cell>
        </row>
        <row r="371">
          <cell r="A371" t="str">
            <v>Licenciado en Historia de las Artes Plásticas</v>
          </cell>
          <cell r="B371" t="str">
            <v>Artes</v>
          </cell>
        </row>
        <row r="372">
          <cell r="A372" t="str">
            <v>Licenciado en Historia de las Artes Visuales</v>
          </cell>
          <cell r="B372" t="str">
            <v>Artes</v>
          </cell>
        </row>
        <row r="373">
          <cell r="A373" t="str">
            <v>Licenciado en Historia del Arte</v>
          </cell>
          <cell r="B373" t="str">
            <v>Artes</v>
          </cell>
        </row>
        <row r="374">
          <cell r="A374" t="str">
            <v>Licenciado en Hotelería y Turismo</v>
          </cell>
          <cell r="B374" t="str">
            <v>Humanidades</v>
          </cell>
        </row>
        <row r="375">
          <cell r="A375" t="str">
            <v>Licenciado en Información Ambiental</v>
          </cell>
          <cell r="B375" t="str">
            <v>Cs. Exactas</v>
          </cell>
        </row>
        <row r="376">
          <cell r="A376" t="str">
            <v>Licenciado en Informática</v>
          </cell>
          <cell r="B376" t="str">
            <v>Cs. Exactas</v>
          </cell>
        </row>
        <row r="377">
          <cell r="A377" t="str">
            <v>Licenciado en Inglés</v>
          </cell>
          <cell r="B377" t="str">
            <v>Humanidades</v>
          </cell>
        </row>
        <row r="378">
          <cell r="A378" t="str">
            <v>Licenciado en Inglés - Ciclo de Licenciatura</v>
          </cell>
          <cell r="B378" t="str">
            <v>Humanidades</v>
          </cell>
        </row>
        <row r="379">
          <cell r="A379" t="str">
            <v>Licenciado en Investigación y Planificación Audiovisual</v>
          </cell>
          <cell r="B379" t="str">
            <v>Artes</v>
          </cell>
        </row>
        <row r="380">
          <cell r="A380" t="str">
            <v>Licenciado en Italiano</v>
          </cell>
          <cell r="B380" t="str">
            <v>Humanidades</v>
          </cell>
        </row>
        <row r="381">
          <cell r="A381" t="str">
            <v>Licenciado en Kinesiología y Fisiatría</v>
          </cell>
          <cell r="B381" t="str">
            <v>Medicina</v>
          </cell>
        </row>
        <row r="382">
          <cell r="A382" t="str">
            <v>Licenciado en Kinesiología y Fisioterapia</v>
          </cell>
          <cell r="B382" t="str">
            <v>Medicina</v>
          </cell>
        </row>
        <row r="383">
          <cell r="A383" t="str">
            <v>Licenciado en Lengua Inglesa</v>
          </cell>
          <cell r="B383" t="str">
            <v>Humanidades</v>
          </cell>
        </row>
        <row r="384">
          <cell r="A384" t="str">
            <v>Licenciado en Lengua y Literatura</v>
          </cell>
          <cell r="B384" t="str">
            <v>Humanidades</v>
          </cell>
        </row>
        <row r="385">
          <cell r="A385" t="str">
            <v>Licenciado en Lengua y Literatura Alemanas</v>
          </cell>
          <cell r="B385" t="str">
            <v>Humanidades</v>
          </cell>
        </row>
        <row r="386">
          <cell r="A386" t="str">
            <v>Licenciado en Lengua y Literatura Castellanas</v>
          </cell>
          <cell r="B386" t="str">
            <v>Humanidades</v>
          </cell>
        </row>
        <row r="387">
          <cell r="A387" t="str">
            <v>Licenciado en Lengua y Literatura Francesa</v>
          </cell>
          <cell r="B387" t="str">
            <v>Humanidades</v>
          </cell>
        </row>
        <row r="388">
          <cell r="A388" t="str">
            <v>Licenciado en Lengua y Literatura Francesas</v>
          </cell>
          <cell r="B388" t="str">
            <v>Humanidades</v>
          </cell>
        </row>
        <row r="389">
          <cell r="A389" t="str">
            <v>Licenciado en Lengua y Literatura Inglesa</v>
          </cell>
          <cell r="B389" t="str">
            <v>Humanidades</v>
          </cell>
        </row>
        <row r="390">
          <cell r="A390" t="str">
            <v>Licenciado en Lengua y Literatura Inglesas</v>
          </cell>
          <cell r="B390" t="str">
            <v>Humanidades</v>
          </cell>
        </row>
        <row r="391">
          <cell r="A391" t="str">
            <v>Licenciado en Lengua y Literatura Italianas</v>
          </cell>
          <cell r="B391" t="str">
            <v>Humanidades</v>
          </cell>
        </row>
        <row r="392">
          <cell r="A392" t="str">
            <v>Licenciado en Letras</v>
          </cell>
          <cell r="B392" t="str">
            <v>Humanidades</v>
          </cell>
        </row>
        <row r="393">
          <cell r="A393" t="str">
            <v>Licenciado en Letras Clásicas</v>
          </cell>
          <cell r="B393" t="str">
            <v>Humanidades</v>
          </cell>
        </row>
        <row r="394">
          <cell r="A394" t="str">
            <v>Licenciado en Letras Modernas</v>
          </cell>
          <cell r="B394" t="str">
            <v>Humanidades</v>
          </cell>
        </row>
        <row r="395">
          <cell r="A395" t="str">
            <v>Licenciado en Matemática</v>
          </cell>
          <cell r="B395" t="str">
            <v>Cs. Exactas</v>
          </cell>
        </row>
        <row r="396">
          <cell r="A396" t="str">
            <v>Licenciado en Matemática (Nivel Medio con Articulación al Polimodal)</v>
          </cell>
          <cell r="B396" t="str">
            <v>Cs. Exactas</v>
          </cell>
        </row>
        <row r="397">
          <cell r="A397" t="str">
            <v>Licenciado en Matemática Aplicada</v>
          </cell>
          <cell r="B397" t="str">
            <v>Cs. Exactas</v>
          </cell>
        </row>
        <row r="398">
          <cell r="A398" t="str">
            <v>Licenciado en Música</v>
          </cell>
          <cell r="B398" t="str">
            <v>Artes</v>
          </cell>
        </row>
        <row r="399">
          <cell r="A399" t="str">
            <v>Licenciado en Música con orientaciones</v>
          </cell>
          <cell r="B399" t="str">
            <v>Artes</v>
          </cell>
        </row>
        <row r="400">
          <cell r="A400" t="str">
            <v>Licenciado en Música especialidad Canto</v>
          </cell>
          <cell r="B400" t="str">
            <v>Artes</v>
          </cell>
        </row>
        <row r="401">
          <cell r="A401" t="str">
            <v>Licenciado en Música especialidad Composición</v>
          </cell>
          <cell r="B401" t="str">
            <v>Artes</v>
          </cell>
        </row>
        <row r="402">
          <cell r="A402" t="str">
            <v>Licenciado en Música especialidad Dirección Coral</v>
          </cell>
          <cell r="B402" t="str">
            <v>Artes</v>
          </cell>
        </row>
        <row r="403">
          <cell r="A403" t="str">
            <v>Licenciado en Música especialidad Instrumento</v>
          </cell>
          <cell r="B403" t="str">
            <v>Artes</v>
          </cell>
        </row>
        <row r="404">
          <cell r="A404" t="str">
            <v>Licenciado en Música, orientación Dirección Coral</v>
          </cell>
          <cell r="B404" t="str">
            <v>Artes</v>
          </cell>
        </row>
        <row r="405">
          <cell r="A405" t="str">
            <v>Licenciado en Música, orientación Dirección Orquestal</v>
          </cell>
          <cell r="B405" t="str">
            <v>Artes</v>
          </cell>
        </row>
        <row r="406">
          <cell r="A406" t="str">
            <v>Licenciado en Música, orientación Educación Musical</v>
          </cell>
          <cell r="B406" t="str">
            <v>Artes</v>
          </cell>
        </row>
        <row r="407">
          <cell r="A407" t="str">
            <v>Licenciado en Música, orientación Guitarra</v>
          </cell>
          <cell r="B407" t="str">
            <v>Artes</v>
          </cell>
        </row>
        <row r="408">
          <cell r="A408" t="str">
            <v>Licenciado en Música, orientación Piano</v>
          </cell>
          <cell r="B408" t="str">
            <v>Artes</v>
          </cell>
        </row>
        <row r="409">
          <cell r="A409" t="str">
            <v>Licenciado en Nivel Inicial</v>
          </cell>
          <cell r="B409" t="str">
            <v>Humanidades</v>
          </cell>
        </row>
        <row r="410">
          <cell r="A410" t="str">
            <v>Licenciado en Nutrición</v>
          </cell>
          <cell r="B410" t="str">
            <v>Medicina</v>
          </cell>
        </row>
        <row r="411">
          <cell r="A411" t="str">
            <v>Licenciado en Nutrición - Ciclo de Licenciatura</v>
          </cell>
          <cell r="B411" t="str">
            <v>Medicina</v>
          </cell>
        </row>
        <row r="412">
          <cell r="A412" t="str">
            <v>Licenciado en Oboe</v>
          </cell>
          <cell r="B412" t="str">
            <v>Artes</v>
          </cell>
        </row>
        <row r="413">
          <cell r="A413" t="str">
            <v>Licenciado en Obstetricia</v>
          </cell>
          <cell r="B413" t="str">
            <v>Medicina</v>
          </cell>
        </row>
        <row r="414">
          <cell r="A414" t="str">
            <v>Licenciado en Oceanografía orientación Oceanografía</v>
          </cell>
          <cell r="B414" t="str">
            <v>Cs. Exactas</v>
          </cell>
        </row>
        <row r="415">
          <cell r="A415" t="str">
            <v>Licenciado en Óptica Oftálmica</v>
          </cell>
          <cell r="B415" t="str">
            <v>Cs. Exactas</v>
          </cell>
        </row>
        <row r="416">
          <cell r="A416" t="str">
            <v>Licenciado en Organización Industrial</v>
          </cell>
          <cell r="B416" t="str">
            <v>Ingeniería</v>
          </cell>
        </row>
        <row r="417">
          <cell r="A417" t="str">
            <v>Licenciado en Órgano</v>
          </cell>
          <cell r="B417" t="str">
            <v>Artes</v>
          </cell>
        </row>
        <row r="418">
          <cell r="A418" t="str">
            <v>Licenciado en Perfeccionamiento Instrumental</v>
          </cell>
          <cell r="B418" t="str">
            <v>Artes</v>
          </cell>
        </row>
        <row r="419">
          <cell r="A419" t="str">
            <v>Licenciado en Periodismo</v>
          </cell>
          <cell r="B419" t="str">
            <v>Cs. Sociales</v>
          </cell>
        </row>
        <row r="420">
          <cell r="A420" t="str">
            <v>Licenciado en Piano</v>
          </cell>
          <cell r="B420" t="str">
            <v>Artes</v>
          </cell>
        </row>
        <row r="421">
          <cell r="A421" t="str">
            <v>Licenciado en Pintura</v>
          </cell>
          <cell r="B421" t="str">
            <v>Artes</v>
          </cell>
        </row>
        <row r="422">
          <cell r="A422" t="str">
            <v>Licenciado en Portugués</v>
          </cell>
          <cell r="B422" t="str">
            <v>Humanidades</v>
          </cell>
        </row>
        <row r="423">
          <cell r="A423" t="str">
            <v>Licenciado en Producción Animal</v>
          </cell>
          <cell r="B423" t="str">
            <v>Agronomía</v>
          </cell>
        </row>
        <row r="424">
          <cell r="A424" t="str">
            <v>Licenciado en Producción de Bioimágenes</v>
          </cell>
          <cell r="B424" t="str">
            <v>Medicina</v>
          </cell>
        </row>
        <row r="425">
          <cell r="A425" t="str">
            <v>Licenciado en Producción Vegetal</v>
          </cell>
          <cell r="B425" t="str">
            <v>Agronomía</v>
          </cell>
        </row>
        <row r="426">
          <cell r="A426" t="str">
            <v>Licenciado en Producción y Gestión de las Artes Visuales</v>
          </cell>
          <cell r="B426" t="str">
            <v>Artes</v>
          </cell>
        </row>
        <row r="427">
          <cell r="A427" t="str">
            <v>Licenciado en Protección y Saneamiento Ambiental</v>
          </cell>
          <cell r="B427" t="str">
            <v>Cs. Exactas</v>
          </cell>
        </row>
        <row r="428">
          <cell r="A428" t="str">
            <v>Licenciado en Psicología</v>
          </cell>
          <cell r="B428" t="str">
            <v>Psicología</v>
          </cell>
        </row>
        <row r="429">
          <cell r="A429" t="str">
            <v>Licenciado en Psicología Organizacional</v>
          </cell>
          <cell r="B429" t="str">
            <v>Psicología</v>
          </cell>
        </row>
        <row r="430">
          <cell r="A430" t="str">
            <v>Licenciado en Psicomotricidad Educativa</v>
          </cell>
          <cell r="B430" t="str">
            <v>Humanidades</v>
          </cell>
        </row>
        <row r="431">
          <cell r="A431" t="str">
            <v>Licenciado en Psicopedagogía</v>
          </cell>
          <cell r="B431" t="str">
            <v>Humanidades</v>
          </cell>
        </row>
        <row r="432">
          <cell r="A432" t="str">
            <v>Licenciado en Publicidad</v>
          </cell>
          <cell r="B432" t="str">
            <v>Cs. Sociales</v>
          </cell>
        </row>
        <row r="433">
          <cell r="A433" t="str">
            <v>Licenciado en Química</v>
          </cell>
          <cell r="B433" t="str">
            <v>Cs. Exactas</v>
          </cell>
        </row>
        <row r="434">
          <cell r="A434" t="str">
            <v>Licenciado en Química Farmacéutica</v>
          </cell>
          <cell r="B434" t="str">
            <v>Farmacia</v>
          </cell>
        </row>
        <row r="435">
          <cell r="A435" t="str">
            <v>Licenciado en Química orientación Agrícola</v>
          </cell>
          <cell r="B435" t="str">
            <v>Cs. Exactas</v>
          </cell>
        </row>
        <row r="436">
          <cell r="A436" t="str">
            <v>Licenciado en Realización en Cine, Video y TV</v>
          </cell>
          <cell r="B436" t="str">
            <v>Artes</v>
          </cell>
        </row>
        <row r="437">
          <cell r="A437" t="str">
            <v>Licenciado en Recursos Humanos- Ciclo de Licenciatura</v>
          </cell>
          <cell r="B437" t="str">
            <v>Cs. Sociales</v>
          </cell>
        </row>
        <row r="438">
          <cell r="A438" t="str">
            <v>Licenciado en Recursos Naturales</v>
          </cell>
          <cell r="B438" t="str">
            <v>Cs. Exactas</v>
          </cell>
        </row>
        <row r="439">
          <cell r="A439" t="str">
            <v>Licenciado en Relaciones del Trabajo</v>
          </cell>
          <cell r="B439" t="str">
            <v>Cs. Sociales</v>
          </cell>
        </row>
        <row r="440">
          <cell r="A440" t="str">
            <v>Licenciado en Relaciones Industriales</v>
          </cell>
          <cell r="B440" t="str">
            <v>Ingeniería</v>
          </cell>
        </row>
        <row r="441">
          <cell r="A441" t="str">
            <v>Licenciado en Relaciones Internacionales</v>
          </cell>
          <cell r="B441" t="str">
            <v>Cs. Sociales</v>
          </cell>
        </row>
        <row r="442">
          <cell r="A442" t="str">
            <v>Licenciado en Relaciones Laborales</v>
          </cell>
          <cell r="B442" t="str">
            <v>Cs. Sociales</v>
          </cell>
        </row>
        <row r="443">
          <cell r="A443" t="str">
            <v>Licenciado en Relaciones Públicas</v>
          </cell>
          <cell r="B443" t="str">
            <v>Cs. Sociales</v>
          </cell>
        </row>
        <row r="444">
          <cell r="A444" t="str">
            <v>Licenciado en Saneamiento Ambiental</v>
          </cell>
          <cell r="B444" t="str">
            <v>Cs. Exactas</v>
          </cell>
        </row>
        <row r="445">
          <cell r="A445" t="str">
            <v>Licenciado en Saxofón</v>
          </cell>
          <cell r="B445" t="str">
            <v>Artes</v>
          </cell>
        </row>
        <row r="446">
          <cell r="A446" t="str">
            <v>Licenciado en Seguridad y Salud Ocupacional - Ciclo de Licenciatura</v>
          </cell>
          <cell r="B446" t="str">
            <v>Ingeniería</v>
          </cell>
        </row>
        <row r="447">
          <cell r="A447" t="str">
            <v>Licenciado en Servicio Social</v>
          </cell>
          <cell r="B447" t="str">
            <v>Cs. Sociales</v>
          </cell>
        </row>
        <row r="448">
          <cell r="A448" t="str">
            <v>Licenciado en Servicio Social - Ciclo de Licenciatura - MD</v>
          </cell>
          <cell r="B448" t="str">
            <v>Cs. Sociales</v>
          </cell>
        </row>
        <row r="449">
          <cell r="A449" t="str">
            <v>Licenciado en Sistemas</v>
          </cell>
          <cell r="B449" t="str">
            <v>Cs. Exactas</v>
          </cell>
        </row>
        <row r="450">
          <cell r="A450" t="str">
            <v>Licenciado en Sistemas de Información</v>
          </cell>
          <cell r="B450" t="str">
            <v>Cs. Exactas</v>
          </cell>
        </row>
        <row r="451">
          <cell r="A451" t="str">
            <v>Licenciado en Sistemas de Información de las Organizaciones</v>
          </cell>
          <cell r="B451" t="str">
            <v>Cs. Exactas</v>
          </cell>
        </row>
        <row r="452">
          <cell r="A452" t="str">
            <v>Licenciado en Sociología</v>
          </cell>
          <cell r="B452" t="str">
            <v>Cs. Sociales</v>
          </cell>
        </row>
        <row r="453">
          <cell r="A453" t="str">
            <v>Licenciado en Teatro</v>
          </cell>
          <cell r="B453" t="str">
            <v>Artes</v>
          </cell>
        </row>
        <row r="454">
          <cell r="A454" t="str">
            <v>Licenciado en Teatro, orientación Actoral</v>
          </cell>
          <cell r="B454" t="str">
            <v>Artes</v>
          </cell>
        </row>
        <row r="455">
          <cell r="A455" t="str">
            <v>Licenciado en Teatro, orientación Escenográfica</v>
          </cell>
          <cell r="B455" t="str">
            <v>Artes</v>
          </cell>
        </row>
        <row r="456">
          <cell r="A456" t="str">
            <v>Licenciado en Tecnología Ambiental</v>
          </cell>
          <cell r="B456" t="str">
            <v>Cs. Exactas</v>
          </cell>
        </row>
        <row r="457">
          <cell r="A457" t="str">
            <v>Licenciado en Tecnología de los Alimentos</v>
          </cell>
          <cell r="B457" t="str">
            <v>Ingeniería</v>
          </cell>
        </row>
        <row r="458">
          <cell r="A458" t="str">
            <v>Licenciado en Tecnología Educativa</v>
          </cell>
          <cell r="B458" t="str">
            <v>Cs. Exactas</v>
          </cell>
        </row>
        <row r="459">
          <cell r="A459" t="str">
            <v>Licenciado en Tecnología Médica</v>
          </cell>
          <cell r="B459" t="str">
            <v>Cs. Exactas</v>
          </cell>
        </row>
        <row r="460">
          <cell r="A460" t="str">
            <v>Licenciado en Teoría y Crítica de la Música - Ciclo de Licenciatura</v>
          </cell>
          <cell r="B460" t="str">
            <v>Artes</v>
          </cell>
        </row>
        <row r="461">
          <cell r="A461" t="str">
            <v>Licenciado en Terapia Ocupacional</v>
          </cell>
          <cell r="B461" t="str">
            <v>Cs. Sociales</v>
          </cell>
        </row>
        <row r="462">
          <cell r="A462" t="str">
            <v>Licenciado en Trabajo Social</v>
          </cell>
          <cell r="B462" t="str">
            <v>Cs. Sociales</v>
          </cell>
        </row>
        <row r="463">
          <cell r="A463" t="str">
            <v>Licenciado en Trabajo Social - Ciclo de Licenciatura</v>
          </cell>
          <cell r="B463" t="str">
            <v>Cs. Sociales</v>
          </cell>
        </row>
        <row r="464">
          <cell r="A464" t="str">
            <v>Licenciado en Trombón</v>
          </cell>
          <cell r="B464" t="str">
            <v>Artes</v>
          </cell>
        </row>
        <row r="465">
          <cell r="A465" t="str">
            <v>Licenciado en Trompa</v>
          </cell>
          <cell r="B465" t="str">
            <v>Artes</v>
          </cell>
        </row>
        <row r="466">
          <cell r="A466" t="str">
            <v>Licenciado en Trompeta</v>
          </cell>
          <cell r="B466" t="str">
            <v>Artes</v>
          </cell>
        </row>
        <row r="467">
          <cell r="A467" t="str">
            <v>Licenciado en Turismo</v>
          </cell>
          <cell r="B467" t="str">
            <v>Humanidades</v>
          </cell>
        </row>
        <row r="468">
          <cell r="A468" t="str">
            <v>Licenciado en Turismo - Ciclo de Licenciatura</v>
          </cell>
          <cell r="B468" t="str">
            <v>Humanidades</v>
          </cell>
        </row>
        <row r="469">
          <cell r="A469" t="str">
            <v>Licenciado en Viola</v>
          </cell>
          <cell r="B469" t="str">
            <v>Artes</v>
          </cell>
        </row>
        <row r="470">
          <cell r="A470" t="str">
            <v>Licenciado en Violín</v>
          </cell>
          <cell r="B470" t="str">
            <v>Artes</v>
          </cell>
        </row>
        <row r="471">
          <cell r="A471" t="str">
            <v>Licenciado en Violín, Viola, Violoncello, Flauta, Oboe,Clarinete, Pianista, Guitarrista, Saxofonista, Tubista, Violista</v>
          </cell>
          <cell r="B471" t="str">
            <v>Artes</v>
          </cell>
        </row>
        <row r="472">
          <cell r="A472" t="str">
            <v>Licenciado en Violoncelo</v>
          </cell>
          <cell r="B472" t="str">
            <v>Artes</v>
          </cell>
        </row>
        <row r="473">
          <cell r="A473" t="str">
            <v>Licenciado en Zoología</v>
          </cell>
          <cell r="B473" t="str">
            <v>Agronomía</v>
          </cell>
        </row>
        <row r="474">
          <cell r="A474" t="str">
            <v>Licenciado y profesor en Historia</v>
          </cell>
          <cell r="B474" t="str">
            <v>Humanidades</v>
          </cell>
        </row>
        <row r="475">
          <cell r="A475" t="str">
            <v>Licenciado y/o Profesor en Cs. de la Educación</v>
          </cell>
          <cell r="B475" t="str">
            <v>Humanidades</v>
          </cell>
        </row>
        <row r="476">
          <cell r="A476" t="str">
            <v>Licenciado y/o Profesor en Filosofía</v>
          </cell>
          <cell r="B476" t="str">
            <v>Humanidades</v>
          </cell>
        </row>
        <row r="477">
          <cell r="A477" t="str">
            <v>Licenciado y/o Profesor en Francés</v>
          </cell>
          <cell r="B477" t="str">
            <v>Humanidades</v>
          </cell>
        </row>
        <row r="478">
          <cell r="A478" t="str">
            <v>Licenciado y/o Profesor en Geografía</v>
          </cell>
          <cell r="B478" t="str">
            <v>Humanidades</v>
          </cell>
        </row>
        <row r="479">
          <cell r="A479" t="str">
            <v>Licenciado y/o Profesor en Historia</v>
          </cell>
          <cell r="B479" t="str">
            <v>Humanidades</v>
          </cell>
        </row>
        <row r="480">
          <cell r="A480" t="str">
            <v>Licenciado y/o Profesor en Inglés</v>
          </cell>
          <cell r="B480" t="str">
            <v>Humanidades</v>
          </cell>
        </row>
        <row r="481">
          <cell r="A481" t="str">
            <v>Licenciado y/o Profesor en Letras</v>
          </cell>
          <cell r="B481" t="str">
            <v>Humanidades</v>
          </cell>
        </row>
        <row r="482">
          <cell r="A482" t="str">
            <v>Licenciatura en Informática</v>
          </cell>
          <cell r="B482" t="str">
            <v>Cs. Exactas</v>
          </cell>
        </row>
        <row r="483">
          <cell r="A483" t="str">
            <v>Locutor Nacional</v>
          </cell>
          <cell r="B483" t="str">
            <v>Cs. Sociales</v>
          </cell>
        </row>
        <row r="484">
          <cell r="A484" t="str">
            <v>Maestro de Expresión Plástica</v>
          </cell>
          <cell r="B484" t="str">
            <v>Artes</v>
          </cell>
        </row>
        <row r="485">
          <cell r="A485" t="str">
            <v>Martillero y Corredor Público</v>
          </cell>
          <cell r="B485" t="str">
            <v>Derecho</v>
          </cell>
        </row>
        <row r="486">
          <cell r="A486" t="str">
            <v>Médico</v>
          </cell>
          <cell r="B486" t="str">
            <v>Medicina</v>
          </cell>
        </row>
        <row r="487">
          <cell r="A487" t="str">
            <v>Médico Cirujano</v>
          </cell>
          <cell r="B487" t="str">
            <v>Medicina</v>
          </cell>
        </row>
        <row r="488">
          <cell r="A488" t="str">
            <v>Médico Veterinario</v>
          </cell>
          <cell r="B488" t="str">
            <v>Veterinaria</v>
          </cell>
        </row>
        <row r="489">
          <cell r="A489" t="str">
            <v>Microbiólogo</v>
          </cell>
          <cell r="B489" t="str">
            <v>Cs. Exactas</v>
          </cell>
        </row>
        <row r="490">
          <cell r="A490" t="str">
            <v>Musicoterapeuta</v>
          </cell>
          <cell r="B490" t="str">
            <v>Psicología</v>
          </cell>
        </row>
        <row r="491">
          <cell r="A491" t="str">
            <v>Notario</v>
          </cell>
          <cell r="B491" t="str">
            <v>Derecho</v>
          </cell>
        </row>
        <row r="492">
          <cell r="A492" t="str">
            <v>Obstetra</v>
          </cell>
          <cell r="B492" t="str">
            <v>Medicina</v>
          </cell>
        </row>
        <row r="493">
          <cell r="A493" t="str">
            <v>Obstétrico</v>
          </cell>
          <cell r="B493" t="str">
            <v>Medicina</v>
          </cell>
        </row>
        <row r="494">
          <cell r="A494" t="str">
            <v>Odontólogo</v>
          </cell>
          <cell r="B494" t="str">
            <v>Odontología</v>
          </cell>
        </row>
        <row r="495">
          <cell r="A495" t="str">
            <v>Óptico Técnico Contactólogo</v>
          </cell>
          <cell r="B495" t="str">
            <v>Cs. Exactas</v>
          </cell>
        </row>
        <row r="496">
          <cell r="A496" t="str">
            <v>Óptico Técnico Universitario especializado en Lentes de Contacto</v>
          </cell>
          <cell r="B496" t="str">
            <v>Cs. Exactas</v>
          </cell>
        </row>
        <row r="497">
          <cell r="A497" t="str">
            <v>Paleontólogo</v>
          </cell>
          <cell r="B497" t="str">
            <v>Cs. Exactas</v>
          </cell>
        </row>
        <row r="498">
          <cell r="A498" t="str">
            <v>Periodista</v>
          </cell>
          <cell r="B498" t="str">
            <v>Cs. Sociales</v>
          </cell>
        </row>
        <row r="499">
          <cell r="A499" t="str">
            <v>Periodista Universitario</v>
          </cell>
          <cell r="B499" t="str">
            <v>Cs. Sociales</v>
          </cell>
        </row>
        <row r="500">
          <cell r="A500" t="str">
            <v>Perito en Accidentología y Documentología</v>
          </cell>
          <cell r="B500" t="str">
            <v>Derecho</v>
          </cell>
        </row>
        <row r="501">
          <cell r="A501" t="str">
            <v>Perito Topo Cartógrafo</v>
          </cell>
          <cell r="B501" t="str">
            <v>Cs. Exactas</v>
          </cell>
        </row>
        <row r="502">
          <cell r="A502" t="str">
            <v>Pianista</v>
          </cell>
          <cell r="B502" t="str">
            <v>Artes</v>
          </cell>
        </row>
        <row r="503">
          <cell r="A503" t="str">
            <v>Procurador</v>
          </cell>
          <cell r="B503" t="str">
            <v>Derecho</v>
          </cell>
        </row>
        <row r="504">
          <cell r="A504" t="str">
            <v>Prof de Lengua y Comunicación Oral y Escrita</v>
          </cell>
          <cell r="B504" t="str">
            <v>Humanidades</v>
          </cell>
        </row>
        <row r="505">
          <cell r="A505" t="str">
            <v>Prof. de Enseñanza Media y Superior en Sociología </v>
          </cell>
          <cell r="B505" t="str">
            <v>Cs. Sociales</v>
          </cell>
        </row>
        <row r="506">
          <cell r="A506" t="str">
            <v>Prof. de Inglés para la Enseñanza Gral. Básica</v>
          </cell>
          <cell r="B506" t="str">
            <v>Humanidades</v>
          </cell>
        </row>
        <row r="507">
          <cell r="A507" t="str">
            <v>Prof. en  Cs. Económicas</v>
          </cell>
          <cell r="B507" t="str">
            <v>Cs. Económicas</v>
          </cell>
        </row>
        <row r="508">
          <cell r="A508" t="str">
            <v>Prof. en Cs. Biológicas</v>
          </cell>
          <cell r="B508" t="str">
            <v>Cs. Exactas</v>
          </cell>
        </row>
        <row r="509">
          <cell r="A509" t="str">
            <v>Prof. en Filosofía</v>
          </cell>
          <cell r="B509" t="str">
            <v>Humanidades</v>
          </cell>
        </row>
        <row r="510">
          <cell r="A510" t="str">
            <v>Prof. en Geografía</v>
          </cell>
          <cell r="B510" t="str">
            <v>Humanidades</v>
          </cell>
        </row>
        <row r="511">
          <cell r="A511" t="str">
            <v>Prof. en Historia</v>
          </cell>
          <cell r="B511" t="str">
            <v>Humanidades</v>
          </cell>
        </row>
        <row r="512">
          <cell r="A512" t="str">
            <v>Prof. en Historia de las Artes Plásticas</v>
          </cell>
          <cell r="B512" t="str">
            <v>Artes</v>
          </cell>
        </row>
        <row r="513">
          <cell r="A513" t="str">
            <v>Prof. en Informática para Enseñanza Media</v>
          </cell>
          <cell r="B513" t="str">
            <v>Cs. Exactas</v>
          </cell>
        </row>
        <row r="514">
          <cell r="A514" t="str">
            <v>Prof. en Letras</v>
          </cell>
          <cell r="B514" t="str">
            <v>Humanidades</v>
          </cell>
        </row>
        <row r="515">
          <cell r="A515" t="str">
            <v>Prof. en Matemática</v>
          </cell>
          <cell r="B515" t="str">
            <v>Cs. Exactas</v>
          </cell>
        </row>
        <row r="516">
          <cell r="A516" t="str">
            <v>Profesor de 3er.Ciclo de EGB y Polimodal en Geografía</v>
          </cell>
          <cell r="B516" t="str">
            <v>Humanidades</v>
          </cell>
        </row>
        <row r="517">
          <cell r="A517" t="str">
            <v>Profesor de Armonía, Contrapunto y Morfología Musical</v>
          </cell>
          <cell r="B517" t="str">
            <v>Artes</v>
          </cell>
        </row>
        <row r="518">
          <cell r="A518" t="str">
            <v>Profesor de Arte Dramático</v>
          </cell>
          <cell r="B518" t="str">
            <v>Artes</v>
          </cell>
        </row>
        <row r="519">
          <cell r="A519" t="str">
            <v>Profesor de Biología</v>
          </cell>
          <cell r="B519" t="str">
            <v>Cs. Exactas</v>
          </cell>
        </row>
        <row r="520">
          <cell r="A520" t="str">
            <v>Profesor de Cerámica Artística</v>
          </cell>
          <cell r="B520" t="str">
            <v>Artes</v>
          </cell>
        </row>
        <row r="521">
          <cell r="A521" t="str">
            <v>Profesor de Computación</v>
          </cell>
          <cell r="B521" t="str">
            <v>Cs. Exactas</v>
          </cell>
        </row>
        <row r="522">
          <cell r="A522" t="str">
            <v>Profesor de Educación de Adultos</v>
          </cell>
          <cell r="B522" t="str">
            <v>Humanidades</v>
          </cell>
        </row>
        <row r="523">
          <cell r="A523" t="str">
            <v>Profesor de Educación Física</v>
          </cell>
          <cell r="B523" t="str">
            <v>Humanidades</v>
          </cell>
        </row>
        <row r="524">
          <cell r="A524" t="str">
            <v>Profesor de Educación Musical</v>
          </cell>
          <cell r="B524" t="str">
            <v>Artes</v>
          </cell>
        </row>
        <row r="525">
          <cell r="A525" t="str">
            <v>Profesor de Educación Pre-elemental</v>
          </cell>
          <cell r="B525" t="str">
            <v>Humanidades</v>
          </cell>
        </row>
        <row r="526">
          <cell r="A526" t="str">
            <v>Profesor de Enseñanza Diferenciada</v>
          </cell>
          <cell r="B526" t="str">
            <v>Humanidades</v>
          </cell>
        </row>
        <row r="527">
          <cell r="A527" t="str">
            <v>Profesor de Enseñanza Media en Ciencias de la Educación</v>
          </cell>
          <cell r="B527" t="str">
            <v>Humanidades</v>
          </cell>
        </row>
        <row r="528">
          <cell r="A528" t="str">
            <v>Profesor de Enseñanza Media en Filosofía</v>
          </cell>
          <cell r="B528" t="str">
            <v>Humanidades</v>
          </cell>
        </row>
        <row r="529">
          <cell r="A529" t="str">
            <v>Profesor de Enseñanza Media en Geografía</v>
          </cell>
          <cell r="B529" t="str">
            <v>Humanidades</v>
          </cell>
        </row>
        <row r="530">
          <cell r="A530" t="str">
            <v>Profesor de Enseñanza Media en Historia</v>
          </cell>
          <cell r="B530" t="str">
            <v>Humanidades</v>
          </cell>
        </row>
        <row r="531">
          <cell r="A531" t="str">
            <v>Profesor de Enseñanza Media en Historia y Formación Moral y Cívica</v>
          </cell>
          <cell r="B531" t="str">
            <v>Humanidades</v>
          </cell>
        </row>
        <row r="532">
          <cell r="A532" t="str">
            <v>Profesor de Enseñanza Media en Letras</v>
          </cell>
          <cell r="B532" t="str">
            <v>Humanidades</v>
          </cell>
        </row>
        <row r="533">
          <cell r="A533" t="str">
            <v>Profesor de Enseñanza Media y Superior en Ciencias Biológicas</v>
          </cell>
          <cell r="B533" t="str">
            <v>Cs. Exactas</v>
          </cell>
        </row>
        <row r="534">
          <cell r="A534" t="str">
            <v>Profesor de Enseñanza Media y Superior en Ciencias de la Educación</v>
          </cell>
          <cell r="B534" t="str">
            <v>Humanidades</v>
          </cell>
        </row>
        <row r="535">
          <cell r="A535" t="str">
            <v>Profesor de Enseñanza Media y Superior en Filosofía y Pedagogía</v>
          </cell>
          <cell r="B535" t="str">
            <v>Humanidades</v>
          </cell>
        </row>
        <row r="536">
          <cell r="A536" t="str">
            <v>Profesor de Enseñanza Media y Superior en Física</v>
          </cell>
          <cell r="B536" t="str">
            <v>Cs. Exactas</v>
          </cell>
        </row>
        <row r="537">
          <cell r="A537" t="str">
            <v>Profesor de Enseñanza Media y Superior en Geografía</v>
          </cell>
          <cell r="B537" t="str">
            <v>Humanidades</v>
          </cell>
        </row>
        <row r="538">
          <cell r="A538" t="str">
            <v>Profesor de Enseñanza Media y Superior en Historia</v>
          </cell>
          <cell r="B538" t="str">
            <v>Humanidades</v>
          </cell>
        </row>
        <row r="539">
          <cell r="A539" t="str">
            <v>Profesor de Enseñanza Media y Superior en Lengua y Literatura Inglesa</v>
          </cell>
          <cell r="B539" t="str">
            <v>Humanidades</v>
          </cell>
        </row>
        <row r="540">
          <cell r="A540" t="str">
            <v>Profesor de Enseñanza Media y Superior en Letras</v>
          </cell>
          <cell r="B540" t="str">
            <v>Humanidades</v>
          </cell>
        </row>
        <row r="541">
          <cell r="A541" t="str">
            <v>Profesor de Enseñanza Media y Superior en Matemática</v>
          </cell>
          <cell r="B541" t="str">
            <v>Cs. Exactas</v>
          </cell>
        </row>
        <row r="542">
          <cell r="A542" t="str">
            <v>Profesor de Enseñanza Media y Superior en Matemática y Computación</v>
          </cell>
          <cell r="B542" t="str">
            <v>Cs. Exactas</v>
          </cell>
        </row>
        <row r="543">
          <cell r="A543" t="str">
            <v>Profesor de Enseñanza Media y Superior en Psicología</v>
          </cell>
          <cell r="B543" t="str">
            <v>Psicología</v>
          </cell>
        </row>
        <row r="544">
          <cell r="A544" t="str">
            <v>Profesor de Enseñanza Media y Superior en Química</v>
          </cell>
          <cell r="B544" t="str">
            <v>Cs. Exactas</v>
          </cell>
        </row>
        <row r="545">
          <cell r="A545" t="str">
            <v>Profesor de Enseñanza Media y Terciaria en Filosofía</v>
          </cell>
          <cell r="B545" t="str">
            <v>Humanidades</v>
          </cell>
        </row>
        <row r="546">
          <cell r="A546" t="str">
            <v>Profesor de Enseñanza Pre-Primaria</v>
          </cell>
          <cell r="B546" t="str">
            <v>Humanidades</v>
          </cell>
        </row>
        <row r="547">
          <cell r="A547" t="str">
            <v>Profesor de Enseñanza Primaria</v>
          </cell>
          <cell r="B547" t="str">
            <v>Humanidades</v>
          </cell>
        </row>
        <row r="548">
          <cell r="A548" t="str">
            <v>Profesor de Enseñanza Primaria en Inglés</v>
          </cell>
          <cell r="B548" t="str">
            <v>Humanidades</v>
          </cell>
        </row>
        <row r="549">
          <cell r="A549" t="str">
            <v>Profesor de Enseñanza Secudaria, Normal y Especial en Psicología</v>
          </cell>
          <cell r="B549" t="str">
            <v>Psicología</v>
          </cell>
        </row>
        <row r="550">
          <cell r="A550" t="str">
            <v>Profesor de Enseñanza Secundaria, Normal y Especial en Ciencias Sociales</v>
          </cell>
          <cell r="B550" t="str">
            <v>Cs. Sociales</v>
          </cell>
        </row>
        <row r="551">
          <cell r="A551" t="str">
            <v>Profesor de Enseñanza Secundaria, Normal y Especial en Psicología</v>
          </cell>
          <cell r="B551" t="str">
            <v>Psicología</v>
          </cell>
        </row>
        <row r="552">
          <cell r="A552" t="str">
            <v>Profesor de Filosofía</v>
          </cell>
          <cell r="B552" t="str">
            <v>Humanidades</v>
          </cell>
        </row>
        <row r="553">
          <cell r="A553" t="str">
            <v>Profesor de Física</v>
          </cell>
          <cell r="B553" t="str">
            <v>Cs. Exactas</v>
          </cell>
        </row>
        <row r="554">
          <cell r="A554" t="str">
            <v>Profesor de Francés</v>
          </cell>
          <cell r="B554" t="str">
            <v>Humanidades</v>
          </cell>
        </row>
        <row r="555">
          <cell r="A555" t="str">
            <v>Profesor de Geografía</v>
          </cell>
          <cell r="B555" t="str">
            <v>Humanidades</v>
          </cell>
        </row>
        <row r="556">
          <cell r="A556" t="str">
            <v>Profesor de Grado Universitario</v>
          </cell>
          <cell r="B556" t="str">
            <v>Humanidades</v>
          </cell>
        </row>
        <row r="557">
          <cell r="A557" t="str">
            <v>Profesor de Grado Universitario en Diseño</v>
          </cell>
          <cell r="B557" t="str">
            <v>Arquitectura</v>
          </cell>
        </row>
        <row r="558">
          <cell r="A558" t="str">
            <v>Profesor de Grado Universitario en Educación General Básica para el 1er. y 2do. Ciclo</v>
          </cell>
          <cell r="B558" t="str">
            <v>Humanidades</v>
          </cell>
        </row>
        <row r="559">
          <cell r="A559" t="str">
            <v>Profesor de Grado Universitario en Lengua y Cultura Italianas</v>
          </cell>
          <cell r="B559" t="str">
            <v>Humanidades</v>
          </cell>
        </row>
        <row r="560">
          <cell r="A560" t="str">
            <v>Profesor de Grado Universitario en Sordos y Terapia del Lenguaje</v>
          </cell>
          <cell r="B560" t="str">
            <v>Humanidades</v>
          </cell>
        </row>
        <row r="561">
          <cell r="A561" t="str">
            <v>Profesor de Historia</v>
          </cell>
          <cell r="B561" t="str">
            <v>Humanidades</v>
          </cell>
        </row>
        <row r="562">
          <cell r="A562" t="str">
            <v>Profesor de Historia para el 3er. Ciclo de EGB y Educación Polimodal</v>
          </cell>
          <cell r="B562" t="str">
            <v>Humanidades</v>
          </cell>
        </row>
        <row r="563">
          <cell r="A563" t="str">
            <v>Profesor de Ingles</v>
          </cell>
          <cell r="B563" t="str">
            <v>Humanidades</v>
          </cell>
        </row>
        <row r="564">
          <cell r="A564" t="str">
            <v>Profesor de Inglés para el Tercer Ciclo de la Educación General Básica, la Educación Polimodal y el Nivel Superior</v>
          </cell>
          <cell r="B564" t="str">
            <v>Humanidades</v>
          </cell>
        </row>
        <row r="565">
          <cell r="A565" t="str">
            <v>Profesor de Inglés para la Educación Inicial y el Primero y Segundo Ciclos de la Educación General Básica</v>
          </cell>
          <cell r="B565" t="str">
            <v>Humanidades</v>
          </cell>
        </row>
        <row r="566">
          <cell r="A566" t="str">
            <v>Profesor de Inglés para Nivel Inicial y EGB 1 y 2</v>
          </cell>
          <cell r="B566" t="str">
            <v>Humanidades</v>
          </cell>
        </row>
        <row r="567">
          <cell r="A567" t="str">
            <v>Profesor de Jardín de Infantes</v>
          </cell>
          <cell r="B567" t="str">
            <v>Humanidades</v>
          </cell>
        </row>
        <row r="568">
          <cell r="A568" t="str">
            <v>Profesor de Lengua Inglesa para el Tercer Ciclo de la Educación General Básica y Educación Polimodal</v>
          </cell>
          <cell r="B568" t="str">
            <v>Humanidades</v>
          </cell>
        </row>
        <row r="569">
          <cell r="A569" t="str">
            <v>Profesor de Lengua y Literatura</v>
          </cell>
          <cell r="B569" t="str">
            <v>Humanidades</v>
          </cell>
        </row>
        <row r="570">
          <cell r="A570" t="str">
            <v>Profesor de Letras</v>
          </cell>
          <cell r="B570" t="str">
            <v>Humanidades</v>
          </cell>
        </row>
        <row r="571">
          <cell r="A571" t="str">
            <v>Profesor de Letras Clásicas</v>
          </cell>
          <cell r="B571" t="str">
            <v>Humanidades</v>
          </cell>
        </row>
        <row r="572">
          <cell r="A572" t="str">
            <v>Profesor de Letras Modernas</v>
          </cell>
          <cell r="B572" t="str">
            <v>Humanidades</v>
          </cell>
        </row>
        <row r="573">
          <cell r="A573" t="str">
            <v>Profesor de Letras para el 3er. Ciclo de EGB y Educación Polimodal</v>
          </cell>
          <cell r="B573" t="str">
            <v>Humanidades</v>
          </cell>
        </row>
        <row r="574">
          <cell r="A574" t="str">
            <v>Profesor de Matemática</v>
          </cell>
          <cell r="B574" t="str">
            <v>Cs. Exactas</v>
          </cell>
        </row>
        <row r="575">
          <cell r="A575" t="str">
            <v>Profesor de Música</v>
          </cell>
          <cell r="B575" t="str">
            <v>Artes</v>
          </cell>
        </row>
        <row r="576">
          <cell r="A576" t="str">
            <v>Profesor de Música con Orientaciones</v>
          </cell>
          <cell r="B576" t="str">
            <v>Artes</v>
          </cell>
        </row>
        <row r="577">
          <cell r="A577" t="str">
            <v>Profesor de Música en la Enseñanza General Básica</v>
          </cell>
          <cell r="B577" t="str">
            <v>Artes</v>
          </cell>
        </row>
        <row r="578">
          <cell r="A578" t="str">
            <v>Profesor de Música para Nivel Primario y Secundario</v>
          </cell>
          <cell r="B578" t="str">
            <v>Artes</v>
          </cell>
        </row>
        <row r="579">
          <cell r="A579" t="str">
            <v>Profesor de Música, especialidad Canto</v>
          </cell>
          <cell r="B579" t="str">
            <v>Artes</v>
          </cell>
        </row>
        <row r="580">
          <cell r="A580" t="str">
            <v>Profesor de Música, especialidad Dirección Coral</v>
          </cell>
          <cell r="B580" t="str">
            <v>Artes</v>
          </cell>
        </row>
        <row r="581">
          <cell r="A581" t="str">
            <v>Profesor de Música, especialidad en Arpa, Clarinete, Contrabajo, Fagot, Flauta, Guitarra, Oboe, Órgano, Percusión y Accesorios</v>
          </cell>
          <cell r="B581" t="str">
            <v>Artes</v>
          </cell>
        </row>
        <row r="582">
          <cell r="A582" t="str">
            <v>Profesor de Música, especialidad Teorías Musicales</v>
          </cell>
          <cell r="B582" t="str">
            <v>Artes</v>
          </cell>
        </row>
        <row r="583">
          <cell r="A583" t="str">
            <v>Profesor de Música, orientación Dirección Coral</v>
          </cell>
          <cell r="B583" t="str">
            <v>Artes</v>
          </cell>
        </row>
        <row r="584">
          <cell r="A584" t="str">
            <v>Profesor de Música, Orientación Educación Musical</v>
          </cell>
          <cell r="B584" t="str">
            <v>Artes</v>
          </cell>
        </row>
        <row r="585">
          <cell r="A585" t="str">
            <v>Profesor de Música, orientación Educación Musical</v>
          </cell>
          <cell r="B585" t="str">
            <v>Artes</v>
          </cell>
        </row>
        <row r="586">
          <cell r="A586" t="str">
            <v>Profesor de Música, orientación Piano</v>
          </cell>
          <cell r="B586" t="str">
            <v>Artes</v>
          </cell>
        </row>
        <row r="587">
          <cell r="A587" t="str">
            <v>Profesor de Nivel Inicial</v>
          </cell>
          <cell r="B587" t="str">
            <v>Humanidades</v>
          </cell>
        </row>
        <row r="588">
          <cell r="A588" t="str">
            <v>Profesor de Portugués</v>
          </cell>
          <cell r="B588" t="str">
            <v>Humanidades</v>
          </cell>
        </row>
        <row r="589">
          <cell r="A589" t="str">
            <v>Profesor de Primero y Segundo Ciclo de la EGB</v>
          </cell>
          <cell r="B589" t="str">
            <v>Humanidades</v>
          </cell>
        </row>
        <row r="590">
          <cell r="A590" t="str">
            <v>Profesor de Química</v>
          </cell>
          <cell r="B590" t="str">
            <v>Cs. Exactas</v>
          </cell>
        </row>
        <row r="591">
          <cell r="A591" t="str">
            <v>Profesor de Teatro</v>
          </cell>
          <cell r="B591" t="str">
            <v>Artes</v>
          </cell>
        </row>
        <row r="592">
          <cell r="A592" t="str">
            <v>Profesor de Tecnología</v>
          </cell>
          <cell r="B592" t="str">
            <v>Cs. Exactas</v>
          </cell>
        </row>
        <row r="593">
          <cell r="A593" t="str">
            <v>Profesor de Tercer Ciclo de la Educación General Básica y Educación Polimodal en Matemática</v>
          </cell>
          <cell r="B593" t="str">
            <v>Cs. Exactas</v>
          </cell>
        </row>
        <row r="594">
          <cell r="A594" t="str">
            <v>Profesor en Antropología</v>
          </cell>
          <cell r="B594" t="str">
            <v>Cs. Sociales</v>
          </cell>
        </row>
        <row r="595">
          <cell r="A595" t="str">
            <v>Profesor en Artes Plásticas</v>
          </cell>
          <cell r="B595" t="str">
            <v>Artes</v>
          </cell>
        </row>
        <row r="596">
          <cell r="A596" t="str">
            <v>Profesor en Artes Plásticas, orientación Cerámica</v>
          </cell>
          <cell r="B596" t="str">
            <v>Artes</v>
          </cell>
        </row>
        <row r="597">
          <cell r="A597" t="str">
            <v>Profesor en Artes Plásticas, orientación Dibujo</v>
          </cell>
          <cell r="B597" t="str">
            <v>Artes</v>
          </cell>
        </row>
        <row r="598">
          <cell r="A598" t="str">
            <v>Profesor en Artes Plásticas, orientación Escenografía</v>
          </cell>
          <cell r="B598" t="str">
            <v>Artes</v>
          </cell>
        </row>
        <row r="599">
          <cell r="A599" t="str">
            <v>Profesor en Artes Plásticas, orientación Escultura</v>
          </cell>
          <cell r="B599" t="str">
            <v>Artes</v>
          </cell>
        </row>
        <row r="600">
          <cell r="A600" t="str">
            <v>Profesor en Artes Plásticas, orientación Grabado</v>
          </cell>
          <cell r="B600" t="str">
            <v>Artes</v>
          </cell>
        </row>
        <row r="601">
          <cell r="A601" t="str">
            <v>Profesor en Artes Plásticas, orientación Pintura</v>
          </cell>
          <cell r="B601" t="str">
            <v>Artes</v>
          </cell>
        </row>
        <row r="602">
          <cell r="A602" t="str">
            <v>Profesor en Bellas Artes</v>
          </cell>
          <cell r="B602" t="str">
            <v>Artes</v>
          </cell>
        </row>
        <row r="603">
          <cell r="A603" t="str">
            <v>Profesor en Bibliotecología y Documentación</v>
          </cell>
          <cell r="B603" t="str">
            <v>Humanidades</v>
          </cell>
        </row>
        <row r="604">
          <cell r="A604" t="str">
            <v>Profesor en Biología</v>
          </cell>
          <cell r="B604" t="str">
            <v>Cs. Exactas</v>
          </cell>
        </row>
        <row r="605">
          <cell r="A605" t="str">
            <v>Profesor en Canto</v>
          </cell>
          <cell r="B605" t="str">
            <v>Artes</v>
          </cell>
        </row>
        <row r="606">
          <cell r="A606" t="str">
            <v>Profesor en Ciencia Política y Administración Pública</v>
          </cell>
          <cell r="B606" t="str">
            <v>Cs. Sociales</v>
          </cell>
        </row>
        <row r="607">
          <cell r="A607" t="str">
            <v>Profesor en Ciencias Agrarias </v>
          </cell>
          <cell r="B607" t="str">
            <v>Agronomía</v>
          </cell>
        </row>
        <row r="608">
          <cell r="A608" t="str">
            <v>Profesor en Ciencias Agrarias - Ciclo Profesorado</v>
          </cell>
          <cell r="B608" t="str">
            <v>Agronomía</v>
          </cell>
        </row>
        <row r="609">
          <cell r="A609" t="str">
            <v>Profesor en Ciencias Biológicas</v>
          </cell>
          <cell r="B609" t="str">
            <v>Cs. Exactas</v>
          </cell>
        </row>
        <row r="610">
          <cell r="A610" t="str">
            <v>Profesor en Ciencias Biológicas - Ciclo Profesorado</v>
          </cell>
          <cell r="B610" t="str">
            <v>Cs. Exactas</v>
          </cell>
        </row>
        <row r="611">
          <cell r="A611" t="str">
            <v>Profesor en Ciencias de la Computación</v>
          </cell>
          <cell r="B611" t="str">
            <v>Cs. Exactas</v>
          </cell>
        </row>
        <row r="612">
          <cell r="A612" t="str">
            <v>Profesor en Ciencias de la Comunicación Social</v>
          </cell>
          <cell r="B612" t="str">
            <v>Cs. Sociales</v>
          </cell>
        </row>
        <row r="613">
          <cell r="A613" t="str">
            <v>Profesor en Ciencias de la Educación</v>
          </cell>
          <cell r="B613" t="str">
            <v>Humanidades</v>
          </cell>
        </row>
        <row r="614">
          <cell r="A614" t="str">
            <v>Profesor en Ciencias Económicas</v>
          </cell>
          <cell r="B614" t="str">
            <v>Cs. Económicas</v>
          </cell>
        </row>
        <row r="615">
          <cell r="A615" t="str">
            <v>Profesor en Ciencias Jurídicas</v>
          </cell>
          <cell r="B615" t="str">
            <v>Derecho</v>
          </cell>
        </row>
        <row r="616">
          <cell r="A616" t="str">
            <v>Profesor en Ciencias Jurídicas, Políticas y Sociales</v>
          </cell>
          <cell r="B616" t="str">
            <v>Cs. Sociales</v>
          </cell>
        </row>
        <row r="617">
          <cell r="A617" t="str">
            <v>Profesor en Ciencias Médicas</v>
          </cell>
          <cell r="B617" t="str">
            <v>Medicina</v>
          </cell>
        </row>
        <row r="618">
          <cell r="A618" t="str">
            <v>Profesor en Ciencias Naturales</v>
          </cell>
          <cell r="B618" t="str">
            <v>Cs. Exactas</v>
          </cell>
        </row>
        <row r="619">
          <cell r="A619" t="str">
            <v>Profesor en Ciencias Químicas y del Medio Ambiente</v>
          </cell>
          <cell r="B619" t="str">
            <v>Cs. Exactas</v>
          </cell>
        </row>
        <row r="620">
          <cell r="A620" t="str">
            <v>Profesor en Composición</v>
          </cell>
          <cell r="B620" t="str">
            <v>Artes</v>
          </cell>
        </row>
        <row r="621">
          <cell r="A621" t="str">
            <v>Profesor en Computación</v>
          </cell>
          <cell r="B621" t="str">
            <v>Cs. Exactas</v>
          </cell>
        </row>
        <row r="622">
          <cell r="A622" t="str">
            <v>Profesor en Comunicación Audiovisual</v>
          </cell>
          <cell r="B622" t="str">
            <v>Artes</v>
          </cell>
        </row>
        <row r="623">
          <cell r="A623" t="str">
            <v>Profesor en Comunicación Social</v>
          </cell>
          <cell r="B623" t="str">
            <v>Cs. Sociales</v>
          </cell>
        </row>
        <row r="624">
          <cell r="A624" t="str">
            <v>Profesor en Conjuntos Instrumentales y de Cámara</v>
          </cell>
          <cell r="B624" t="str">
            <v>Artes</v>
          </cell>
        </row>
        <row r="625">
          <cell r="A625" t="str">
            <v>Profesor en Contabilidad</v>
          </cell>
          <cell r="B625" t="str">
            <v>Cs. Económicas</v>
          </cell>
        </row>
        <row r="626">
          <cell r="A626" t="str">
            <v>Profesor en Contabilidad - Ciclo Profesorado</v>
          </cell>
          <cell r="B626" t="str">
            <v>Cs. Económicas</v>
          </cell>
        </row>
        <row r="627">
          <cell r="A627" t="str">
            <v>Profesor en Cs. de la Comunicación Social</v>
          </cell>
          <cell r="B627" t="str">
            <v>Cs. Sociales</v>
          </cell>
        </row>
        <row r="628">
          <cell r="A628" t="str">
            <v>Profesor en Cs. de la Educación</v>
          </cell>
          <cell r="B628" t="str">
            <v>Humanidades</v>
          </cell>
        </row>
        <row r="629">
          <cell r="A629" t="str">
            <v>Profesor en Cs. Jurídicas y Políticas</v>
          </cell>
          <cell r="B629" t="str">
            <v>Cs. Sociales</v>
          </cell>
        </row>
        <row r="630">
          <cell r="A630" t="str">
            <v>Profesor en Cs. Naturales para el 3er. Ciclo de la EGB y Educ. Polimodal</v>
          </cell>
          <cell r="B630" t="str">
            <v>Cs. Exactas</v>
          </cell>
        </row>
        <row r="631">
          <cell r="A631" t="str">
            <v>Profesor en Cs. Naturales para el Tercer Ciclo de la Enseñanza Gral. Básica y Educación Polimodal</v>
          </cell>
          <cell r="B631" t="str">
            <v>Cs. Exactas</v>
          </cell>
        </row>
        <row r="632">
          <cell r="A632" t="str">
            <v>Profesor en Danza Contamporánea</v>
          </cell>
          <cell r="B632" t="str">
            <v>Artes</v>
          </cell>
        </row>
        <row r="633">
          <cell r="A633" t="str">
            <v>Profesor en Dibujo Artístico </v>
          </cell>
          <cell r="B633" t="str">
            <v>Artes</v>
          </cell>
        </row>
        <row r="634">
          <cell r="A634" t="str">
            <v>Profesor en Economía</v>
          </cell>
          <cell r="B634" t="str">
            <v>Cs. Económicas</v>
          </cell>
        </row>
        <row r="635">
          <cell r="A635" t="str">
            <v>Profesor en Economía - Ciclo Profesorado</v>
          </cell>
          <cell r="B635" t="str">
            <v>Cs. Económicas</v>
          </cell>
        </row>
        <row r="636">
          <cell r="A636" t="str">
            <v>Profesor en Educación Diferenciada</v>
          </cell>
          <cell r="B636" t="str">
            <v>Humanidades</v>
          </cell>
        </row>
        <row r="637">
          <cell r="A637" t="str">
            <v>Profesor en Educación Especial</v>
          </cell>
          <cell r="B637" t="str">
            <v>Humanidades</v>
          </cell>
        </row>
        <row r="638">
          <cell r="A638" t="str">
            <v>Profesor en Educación Física</v>
          </cell>
          <cell r="B638" t="str">
            <v>Humanidades</v>
          </cell>
        </row>
        <row r="639">
          <cell r="A639" t="str">
            <v>Profesor en Educación General Básica (1º y 2º Ciclos)</v>
          </cell>
          <cell r="B639" t="str">
            <v>Humanidades</v>
          </cell>
        </row>
        <row r="640">
          <cell r="A640" t="str">
            <v>Profesor en Educación Inicial</v>
          </cell>
          <cell r="B640" t="str">
            <v>Humanidades</v>
          </cell>
        </row>
        <row r="641">
          <cell r="A641" t="str">
            <v>Profesor en Educación para la Salud</v>
          </cell>
          <cell r="B641" t="str">
            <v>Medicina</v>
          </cell>
        </row>
        <row r="642">
          <cell r="A642" t="str">
            <v>Profesor en Educación Pre-Escolar</v>
          </cell>
          <cell r="B642" t="str">
            <v>Humanidades</v>
          </cell>
        </row>
        <row r="643">
          <cell r="A643" t="str">
            <v>Profesor en Educación Tecnológica</v>
          </cell>
          <cell r="B643" t="str">
            <v>Artes</v>
          </cell>
        </row>
        <row r="644">
          <cell r="A644" t="str">
            <v>Profesor en EGB 3 y Educación Polimodal en Química</v>
          </cell>
          <cell r="B644" t="str">
            <v>Cs. Exactas</v>
          </cell>
        </row>
        <row r="645">
          <cell r="A645" t="str">
            <v>Profesor en Electricidad y Electrónica - Ciclo Profesorado</v>
          </cell>
          <cell r="B645" t="str">
            <v>Ingeniería</v>
          </cell>
        </row>
        <row r="646">
          <cell r="A646" t="str">
            <v>Profesor en Enseñanza Especial en Deficientes Mentales</v>
          </cell>
          <cell r="B646" t="str">
            <v>Humanidades</v>
          </cell>
        </row>
        <row r="647">
          <cell r="A647" t="str">
            <v>Profesor en Enseñanza Media y Superior de Historia</v>
          </cell>
          <cell r="B647" t="str">
            <v>Humanidades</v>
          </cell>
        </row>
        <row r="648">
          <cell r="A648" t="str">
            <v>Profesor en Enseñanza Media y Superior en Ciencias Políticas, Sociales y Jurídicas</v>
          </cell>
          <cell r="B648" t="str">
            <v>Cs. Sociales</v>
          </cell>
        </row>
        <row r="649">
          <cell r="A649" t="str">
            <v>Profesor en Enseñanza Superior - Ciclo de Profesorado</v>
          </cell>
          <cell r="B649" t="str">
            <v>Ingeniería</v>
          </cell>
        </row>
        <row r="650">
          <cell r="A650" t="str">
            <v>Profesor en Estadística</v>
          </cell>
          <cell r="B650" t="str">
            <v>Cs. Exactas</v>
          </cell>
        </row>
        <row r="651">
          <cell r="A651" t="str">
            <v>Profesor en Filosofía</v>
          </cell>
          <cell r="B651" t="str">
            <v>Humanidades</v>
          </cell>
        </row>
        <row r="652">
          <cell r="A652" t="str">
            <v>Profesor en Filosofía y Ciencias de la Educación</v>
          </cell>
          <cell r="B652" t="str">
            <v>Humanidades</v>
          </cell>
        </row>
        <row r="653">
          <cell r="A653" t="str">
            <v>Profesor en Física</v>
          </cell>
          <cell r="B653" t="str">
            <v>Cs. Exactas</v>
          </cell>
        </row>
        <row r="654">
          <cell r="A654" t="str">
            <v>Profesor en Física y Matemática</v>
          </cell>
          <cell r="B654" t="str">
            <v>Cs. Exactas</v>
          </cell>
        </row>
        <row r="655">
          <cell r="A655" t="str">
            <v>Profesor en Física y Química</v>
          </cell>
          <cell r="B655" t="str">
            <v>Cs. Exactas</v>
          </cell>
        </row>
        <row r="656">
          <cell r="A656" t="str">
            <v>Profesor en Física y Tecnología</v>
          </cell>
          <cell r="B656" t="str">
            <v>Cs. Exactas</v>
          </cell>
        </row>
        <row r="657">
          <cell r="A657" t="str">
            <v>Profesor en Francés</v>
          </cell>
          <cell r="B657" t="str">
            <v>Humanidades</v>
          </cell>
        </row>
        <row r="658">
          <cell r="A658" t="str">
            <v>Profesor en Geociencias</v>
          </cell>
          <cell r="B658" t="str">
            <v>Cs. Exactas</v>
          </cell>
        </row>
        <row r="659">
          <cell r="A659" t="str">
            <v>Profesor en Geografía</v>
          </cell>
          <cell r="B659" t="str">
            <v>Humanidades</v>
          </cell>
        </row>
        <row r="660">
          <cell r="A660" t="str">
            <v>Profesor en Historia</v>
          </cell>
          <cell r="B660" t="str">
            <v>Humanidades</v>
          </cell>
        </row>
        <row r="661">
          <cell r="A661" t="str">
            <v>Profesor en Historia con Orientación en Cs. Sociales</v>
          </cell>
          <cell r="B661" t="str">
            <v>Humanidades</v>
          </cell>
        </row>
        <row r="662">
          <cell r="A662" t="str">
            <v>Profesor en Informática</v>
          </cell>
          <cell r="B662" t="str">
            <v>Cs. Exactas</v>
          </cell>
        </row>
        <row r="663">
          <cell r="A663" t="str">
            <v>Profesor en Informática para el 3er. Ciclo de la EGB y Polimodal</v>
          </cell>
          <cell r="B663" t="str">
            <v>Cs. Exactas</v>
          </cell>
        </row>
        <row r="664">
          <cell r="A664" t="str">
            <v>Profesor en Inglés</v>
          </cell>
          <cell r="B664" t="str">
            <v>Humanidades</v>
          </cell>
        </row>
        <row r="665">
          <cell r="A665" t="str">
            <v>Profesor en Inglés para la Enseñanza  Media</v>
          </cell>
          <cell r="B665" t="str">
            <v>Humanidades</v>
          </cell>
        </row>
        <row r="666">
          <cell r="A666" t="str">
            <v>Profesor en Inglés para la Enseñanza Media </v>
          </cell>
          <cell r="B666" t="str">
            <v>Humanidades</v>
          </cell>
        </row>
        <row r="667">
          <cell r="A667" t="str">
            <v>Profesor en Inglés para la Enseñanza Primaria</v>
          </cell>
          <cell r="B667" t="str">
            <v>Humanidades</v>
          </cell>
        </row>
        <row r="668">
          <cell r="A668" t="str">
            <v>Profesor en Inglés para la Enseñanza Superior</v>
          </cell>
          <cell r="B668" t="str">
            <v>Humanidades</v>
          </cell>
        </row>
        <row r="669">
          <cell r="A669" t="str">
            <v>Profesor en Juegos Dramáticos</v>
          </cell>
          <cell r="B669" t="str">
            <v>Artes</v>
          </cell>
        </row>
        <row r="670">
          <cell r="A670" t="str">
            <v>Profesor en Juegos Teatrales</v>
          </cell>
          <cell r="B670" t="str">
            <v>Artes</v>
          </cell>
        </row>
        <row r="671">
          <cell r="A671" t="str">
            <v>Profesor en Lengua Alemana</v>
          </cell>
          <cell r="B671" t="str">
            <v>Humanidades</v>
          </cell>
        </row>
        <row r="672">
          <cell r="A672" t="str">
            <v>Profesor en Lengua Francesa</v>
          </cell>
          <cell r="B672" t="str">
            <v>Humanidades</v>
          </cell>
        </row>
        <row r="673">
          <cell r="A673" t="str">
            <v>Profesor en Lengua Inglesa</v>
          </cell>
          <cell r="B673" t="str">
            <v>Humanidades</v>
          </cell>
        </row>
        <row r="674">
          <cell r="A674" t="str">
            <v>Profesor en Lengua Italiana</v>
          </cell>
          <cell r="B674" t="str">
            <v>Humanidades</v>
          </cell>
        </row>
        <row r="675">
          <cell r="A675" t="str">
            <v>Profesor en Lengua y Literatura Castellana</v>
          </cell>
          <cell r="B675" t="str">
            <v>Humanidades</v>
          </cell>
        </row>
        <row r="676">
          <cell r="A676" t="str">
            <v>Profesor en Lengua y Literatura Francesa</v>
          </cell>
          <cell r="B676" t="str">
            <v>Humanidades</v>
          </cell>
        </row>
        <row r="677">
          <cell r="A677" t="str">
            <v>Profesor en Lengua y Literatura Inglesa</v>
          </cell>
          <cell r="B677" t="str">
            <v>Humanidades</v>
          </cell>
        </row>
        <row r="678">
          <cell r="A678" t="str">
            <v>Profesor en Lenguas y Comunicación Oral y Escrita</v>
          </cell>
          <cell r="B678" t="str">
            <v>Humanidades</v>
          </cell>
        </row>
        <row r="679">
          <cell r="A679" t="str">
            <v>Profesor en Letras</v>
          </cell>
          <cell r="B679" t="str">
            <v>Humanidades</v>
          </cell>
        </row>
        <row r="680">
          <cell r="A680" t="str">
            <v>Profesor en Matemática</v>
          </cell>
          <cell r="B680" t="str">
            <v>Cs. Exactas</v>
          </cell>
        </row>
        <row r="681">
          <cell r="A681" t="str">
            <v>Profesor en Matemática e Informática Educativa</v>
          </cell>
          <cell r="B681" t="str">
            <v>Cs. Exactas</v>
          </cell>
        </row>
        <row r="682">
          <cell r="A682" t="str">
            <v>Profesor en Matemática y Computación</v>
          </cell>
          <cell r="B682" t="str">
            <v>Cs. Exactas</v>
          </cell>
        </row>
        <row r="683">
          <cell r="A683" t="str">
            <v>Profesor en Matemática y Cosmografía</v>
          </cell>
          <cell r="B683" t="str">
            <v>Cs. Exactas</v>
          </cell>
        </row>
        <row r="684">
          <cell r="A684" t="str">
            <v>Profesor en Matemática y Física</v>
          </cell>
          <cell r="B684" t="str">
            <v>Cs. Exactas</v>
          </cell>
        </row>
        <row r="685">
          <cell r="A685" t="str">
            <v>Profesor en Matemática, Física y Cosmografía</v>
          </cell>
          <cell r="B685" t="str">
            <v>Cs. Exactas</v>
          </cell>
        </row>
        <row r="686">
          <cell r="A686" t="str">
            <v>Profesor en Órgano</v>
          </cell>
          <cell r="B686" t="str">
            <v>Artes</v>
          </cell>
        </row>
        <row r="687">
          <cell r="A687" t="str">
            <v>Profesor en Perfeccionamiento Instrumental</v>
          </cell>
          <cell r="B687" t="str">
            <v>Artes</v>
          </cell>
        </row>
        <row r="688">
          <cell r="A688" t="str">
            <v>Profesor en Piano</v>
          </cell>
          <cell r="B688" t="str">
            <v>Artes</v>
          </cell>
        </row>
        <row r="689">
          <cell r="A689" t="str">
            <v>Profesor en Piano, Instrumento de Cuerda, Viento o Percusión</v>
          </cell>
          <cell r="B689" t="str">
            <v>Artes</v>
          </cell>
        </row>
        <row r="690">
          <cell r="A690" t="str">
            <v>Profesor en Portugués</v>
          </cell>
          <cell r="B690" t="str">
            <v>Humanidades</v>
          </cell>
        </row>
        <row r="691">
          <cell r="A691" t="str">
            <v>Profesor en Psicología</v>
          </cell>
          <cell r="B691" t="str">
            <v>Psicología</v>
          </cell>
        </row>
        <row r="692">
          <cell r="A692" t="str">
            <v>Profesor en Psicopedagogía</v>
          </cell>
          <cell r="B692" t="str">
            <v>Humanidades</v>
          </cell>
        </row>
        <row r="693">
          <cell r="A693" t="str">
            <v>Profesor en Química</v>
          </cell>
          <cell r="B693" t="str">
            <v>Cs. Exactas</v>
          </cell>
        </row>
        <row r="694">
          <cell r="A694" t="str">
            <v>Profesor en Química para la Enseñanza Media y Superior</v>
          </cell>
          <cell r="B694" t="str">
            <v>Cs. Exactas</v>
          </cell>
        </row>
        <row r="695">
          <cell r="A695" t="str">
            <v>Profesor en Química y Física</v>
          </cell>
          <cell r="B695" t="str">
            <v>Cs. Exactas</v>
          </cell>
        </row>
        <row r="696">
          <cell r="A696" t="str">
            <v>Profesor en Química, Física y Merceología</v>
          </cell>
          <cell r="B696" t="str">
            <v>Cs. Exactas</v>
          </cell>
        </row>
        <row r="697">
          <cell r="A697" t="str">
            <v>Profesor en Saxofón</v>
          </cell>
          <cell r="B697" t="str">
            <v>Artes</v>
          </cell>
        </row>
        <row r="698">
          <cell r="A698" t="str">
            <v>Profesor en Sociología</v>
          </cell>
          <cell r="B698" t="str">
            <v>Cs. Sociales</v>
          </cell>
        </row>
        <row r="699">
          <cell r="A699" t="str">
            <v>Profesor en Tecnología</v>
          </cell>
          <cell r="B699" t="str">
            <v>Cs. Exactas</v>
          </cell>
        </row>
        <row r="700">
          <cell r="A700" t="str">
            <v>Profesor en Tecnología Electrónica</v>
          </cell>
          <cell r="B700" t="str">
            <v>Ingeniería</v>
          </cell>
        </row>
        <row r="701">
          <cell r="A701" t="str">
            <v>Profesor en Trabajo Social</v>
          </cell>
          <cell r="B701" t="str">
            <v>Cs. Sociales</v>
          </cell>
        </row>
        <row r="702">
          <cell r="A702" t="str">
            <v>Profesor Nacional en Educación Física</v>
          </cell>
          <cell r="B702" t="str">
            <v>Humanidades</v>
          </cell>
        </row>
        <row r="703">
          <cell r="A703" t="str">
            <v>Profesor para el 3er. Ciclo de la E.G.B y para la Educación Polimodal en Filosofía</v>
          </cell>
          <cell r="B703" t="str">
            <v>Humanidades</v>
          </cell>
        </row>
        <row r="704">
          <cell r="A704" t="str">
            <v>Profesor para el 3er. Ciclo de la E.G.B y para la Educación Polimodal en Historia</v>
          </cell>
          <cell r="B704" t="str">
            <v>Humanidades</v>
          </cell>
        </row>
        <row r="705">
          <cell r="A705" t="str">
            <v>Profesor para el 3er. Ciclo de la E.G.B. y para la Educación Polimodal en Lengua y Literatura</v>
          </cell>
          <cell r="B705" t="str">
            <v>Humanidades</v>
          </cell>
        </row>
        <row r="706">
          <cell r="A706" t="str">
            <v>Profesor para el 3er.ciclo de la E.G.B. y para la Educación Polimodal en Geografia</v>
          </cell>
          <cell r="B706" t="str">
            <v>Humanidades</v>
          </cell>
        </row>
        <row r="707">
          <cell r="A707" t="str">
            <v>Profesor para el Tercer Ciclo de la EGB y de la Educación Polimodal en Economía</v>
          </cell>
          <cell r="B707" t="str">
            <v>Cs. Económicas</v>
          </cell>
        </row>
        <row r="708">
          <cell r="A708" t="str">
            <v>Profesor Superior de Educación en Artes Plásticas</v>
          </cell>
          <cell r="B708" t="str">
            <v>Artes</v>
          </cell>
        </row>
        <row r="709">
          <cell r="A709" t="str">
            <v>Profesor Superior de Inglés</v>
          </cell>
          <cell r="B709" t="str">
            <v>Humanidades</v>
          </cell>
        </row>
        <row r="710">
          <cell r="A710" t="str">
            <v>Profesor Superior en Composición</v>
          </cell>
          <cell r="B710" t="str">
            <v>Artes</v>
          </cell>
        </row>
        <row r="711">
          <cell r="A711" t="str">
            <v>Profesor Superior en Guitarra</v>
          </cell>
          <cell r="B711" t="str">
            <v>Artes</v>
          </cell>
        </row>
        <row r="712">
          <cell r="A712" t="str">
            <v>Profesor Terapeuta de Grado Universitario en Deficientes Visuales</v>
          </cell>
          <cell r="B712" t="str">
            <v>Humanidades</v>
          </cell>
        </row>
        <row r="713">
          <cell r="A713" t="str">
            <v>Profesor Terapeuta de Grado Universitario en Discapacitados Mentales y Motores</v>
          </cell>
          <cell r="B713" t="str">
            <v>Humanidades</v>
          </cell>
        </row>
        <row r="714">
          <cell r="A714" t="str">
            <v>Profesor Terapeuta en Ortopedagogía</v>
          </cell>
          <cell r="B714" t="str">
            <v>Humanidades</v>
          </cell>
        </row>
        <row r="715">
          <cell r="A715" t="str">
            <v>Profesor Universitario de Artes con orientación en Música</v>
          </cell>
          <cell r="B715" t="str">
            <v>Artes</v>
          </cell>
        </row>
        <row r="716">
          <cell r="A716" t="str">
            <v>Profesor Universitario de Artes con orientación en Teatro</v>
          </cell>
          <cell r="B716" t="str">
            <v>Artes</v>
          </cell>
        </row>
        <row r="717">
          <cell r="A717" t="str">
            <v>Profesor Universitario de Inglés para el Nivel Inicial y E.G.B.</v>
          </cell>
          <cell r="B717" t="str">
            <v>Humanidades</v>
          </cell>
        </row>
        <row r="718">
          <cell r="A718" t="str">
            <v>Profesor Universitario de Inglés para el Nivel Polimodal y Avanzado</v>
          </cell>
          <cell r="B718" t="str">
            <v>Humanidades</v>
          </cell>
        </row>
        <row r="719">
          <cell r="A719" t="str">
            <v>Profesor Universitario en Ecología y Conservación del Ambiente</v>
          </cell>
          <cell r="B719" t="str">
            <v>Cs. Exactas</v>
          </cell>
        </row>
        <row r="720">
          <cell r="A720" t="str">
            <v>Profesor Universitario en Educación Musical</v>
          </cell>
          <cell r="B720" t="str">
            <v>Artes</v>
          </cell>
        </row>
        <row r="721">
          <cell r="A721" t="str">
            <v>Profesor Universitario en Lengua y Literatura para E.G.B. 3</v>
          </cell>
          <cell r="B721" t="str">
            <v>Humanidades</v>
          </cell>
        </row>
        <row r="722">
          <cell r="A722" t="str">
            <v>Profesor Universitario en Matemática</v>
          </cell>
          <cell r="B722" t="str">
            <v>Cs. Exactas</v>
          </cell>
        </row>
        <row r="723">
          <cell r="A723" t="str">
            <v>Profesor y Licenciado en Ciencias de la Educación</v>
          </cell>
          <cell r="B723" t="str">
            <v>Humanidades</v>
          </cell>
        </row>
        <row r="724">
          <cell r="A724" t="str">
            <v>Profesorado 3er.Ciclo EGB y Educ. Polimodal en Matemática</v>
          </cell>
          <cell r="B724" t="str">
            <v>Cs. Exactas</v>
          </cell>
        </row>
        <row r="725">
          <cell r="A725" t="str">
            <v>Profesorado 3er.Ciclo EGBy Educ.Pol.Matemática</v>
          </cell>
          <cell r="B725" t="str">
            <v>Cs. Exactas</v>
          </cell>
        </row>
        <row r="726">
          <cell r="A726" t="str">
            <v>Profesorado de Nivel Medio en Matemática</v>
          </cell>
          <cell r="B726" t="str">
            <v>Cs. Exactas</v>
          </cell>
        </row>
        <row r="727">
          <cell r="A727" t="str">
            <v>Profesorado en Nivel Inicial</v>
          </cell>
          <cell r="B727" t="str">
            <v>Humanidades</v>
          </cell>
        </row>
        <row r="728">
          <cell r="A728" t="str">
            <v>Profesorado para el nivel Inicial</v>
          </cell>
          <cell r="B728" t="str">
            <v>Humanidades</v>
          </cell>
        </row>
        <row r="729">
          <cell r="A729" t="str">
            <v>Profesro de Educación General Básica, 1er. Y 2do. Ciclo</v>
          </cell>
          <cell r="B729" t="str">
            <v>Humanidades</v>
          </cell>
        </row>
        <row r="730">
          <cell r="A730" t="str">
            <v>Programador Universitario</v>
          </cell>
          <cell r="B730" t="str">
            <v>Cs. Exactas</v>
          </cell>
        </row>
        <row r="731">
          <cell r="A731" t="str">
            <v>Programador Universitario de Aplicaciones</v>
          </cell>
          <cell r="B731" t="str">
            <v>Cs. Exactas</v>
          </cell>
        </row>
        <row r="732">
          <cell r="A732" t="str">
            <v>Psicólogo</v>
          </cell>
          <cell r="B732" t="str">
            <v>Psicología</v>
          </cell>
        </row>
        <row r="733">
          <cell r="A733" t="str">
            <v>Psicopedagogo</v>
          </cell>
          <cell r="B733" t="str">
            <v>Humanidades</v>
          </cell>
        </row>
        <row r="734">
          <cell r="A734" t="str">
            <v>Químico</v>
          </cell>
          <cell r="B734" t="str">
            <v>Cs. Exactas</v>
          </cell>
        </row>
        <row r="735">
          <cell r="A735" t="str">
            <v>Saxofonista</v>
          </cell>
          <cell r="B735" t="str">
            <v>Artes</v>
          </cell>
        </row>
        <row r="736">
          <cell r="A736" t="str">
            <v>Secretario Administrativo</v>
          </cell>
          <cell r="B736" t="str">
            <v>Cs. Económicas</v>
          </cell>
        </row>
        <row r="737">
          <cell r="A737" t="str">
            <v>Tco Univ en Conservación de los Alimentos por Frío</v>
          </cell>
          <cell r="B737" t="str">
            <v>Ingeniería</v>
          </cell>
        </row>
        <row r="738">
          <cell r="A738" t="str">
            <v>Tco.  Universitarioa en Administración Pública</v>
          </cell>
          <cell r="B738" t="str">
            <v>Cs. Económicas</v>
          </cell>
        </row>
        <row r="739">
          <cell r="A739" t="str">
            <v>Tco. en Administración y Gestión de la Seguridad</v>
          </cell>
          <cell r="B739" t="str">
            <v>Cs. Económicas</v>
          </cell>
        </row>
        <row r="740">
          <cell r="A740" t="str">
            <v>Tco. Univ. en Plantas y Análisis de Mena</v>
          </cell>
          <cell r="B740" t="str">
            <v>Ingeniería</v>
          </cell>
        </row>
        <row r="741">
          <cell r="A741" t="str">
            <v>Tco. Universitario en Comunicación Social</v>
          </cell>
          <cell r="B741" t="str">
            <v>Cs. Sociales</v>
          </cell>
        </row>
        <row r="742">
          <cell r="A742" t="str">
            <v>Téc. Sup en Adm y Gestión de Rec para Instituciones Universitarias</v>
          </cell>
          <cell r="B742" t="str">
            <v>Cs. Económicas</v>
          </cell>
        </row>
        <row r="743">
          <cell r="A743" t="str">
            <v>Técnico Administrativo en Comercio Exterior</v>
          </cell>
          <cell r="B743" t="str">
            <v>Cs. Económicas</v>
          </cell>
        </row>
        <row r="744">
          <cell r="A744" t="str">
            <v>Técnico Agrónomo</v>
          </cell>
          <cell r="B744" t="str">
            <v>Agronomía</v>
          </cell>
        </row>
        <row r="745">
          <cell r="A745" t="str">
            <v>Técnico Biólogo Universitario</v>
          </cell>
          <cell r="B745" t="str">
            <v>Cs. Exactas</v>
          </cell>
        </row>
        <row r="746">
          <cell r="A746" t="str">
            <v>Técnico Ceramista</v>
          </cell>
          <cell r="B746" t="str">
            <v>Artes</v>
          </cell>
        </row>
        <row r="747">
          <cell r="A747" t="str">
            <v>Técnico Corrector Periodístico y Editorial</v>
          </cell>
          <cell r="B747" t="str">
            <v>Cs. Sociales</v>
          </cell>
        </row>
        <row r="748">
          <cell r="A748" t="str">
            <v>Técnico de Redacción</v>
          </cell>
          <cell r="B748" t="str">
            <v>Humanidades</v>
          </cell>
        </row>
        <row r="749">
          <cell r="A749" t="str">
            <v>Técnico Diseñador en Iluminación</v>
          </cell>
          <cell r="B749" t="str">
            <v>Arquitectura</v>
          </cell>
        </row>
        <row r="750">
          <cell r="A750" t="str">
            <v>Técnico en Acuicultura</v>
          </cell>
          <cell r="B750" t="str">
            <v>Ingeniería</v>
          </cell>
        </row>
        <row r="751">
          <cell r="A751" t="str">
            <v>Técnico en Administración de Empresas Agropecuarias</v>
          </cell>
          <cell r="B751" t="str">
            <v>Cs. Económicas</v>
          </cell>
        </row>
        <row r="752">
          <cell r="A752" t="str">
            <v>Técnico en Administración Municipal</v>
          </cell>
          <cell r="B752" t="str">
            <v>Cs. Económicas</v>
          </cell>
        </row>
        <row r="753">
          <cell r="A753" t="str">
            <v>Técnico en Administración y Gestión Pública</v>
          </cell>
          <cell r="B753" t="str">
            <v>Cs. Económicas</v>
          </cell>
        </row>
        <row r="754">
          <cell r="A754" t="str">
            <v>Técnico en Agronegocios</v>
          </cell>
          <cell r="B754" t="str">
            <v>Cs. Económicas</v>
          </cell>
        </row>
        <row r="755">
          <cell r="A755" t="str">
            <v>Técnico en Alimentación de Ganado Vacuno</v>
          </cell>
          <cell r="B755" t="str">
            <v>Veterinaria</v>
          </cell>
        </row>
        <row r="756">
          <cell r="A756" t="str">
            <v>Técnico en Análisis y Calidad de Productos Apícolas</v>
          </cell>
          <cell r="B756" t="str">
            <v>Agronomía</v>
          </cell>
        </row>
        <row r="757">
          <cell r="A757" t="str">
            <v>Técnico en Armonía y Contrapunto</v>
          </cell>
          <cell r="B757" t="str">
            <v>Artes</v>
          </cell>
        </row>
        <row r="758">
          <cell r="A758" t="str">
            <v>Técnico en Bromatología</v>
          </cell>
          <cell r="B758" t="str">
            <v>Farmacia</v>
          </cell>
        </row>
        <row r="759">
          <cell r="A759" t="str">
            <v>Técnico en Comercio Exterior</v>
          </cell>
          <cell r="B759" t="str">
            <v>Cs. Económicas</v>
          </cell>
        </row>
        <row r="760">
          <cell r="A760" t="str">
            <v>Técnico en Composición de Parques y Jardines</v>
          </cell>
          <cell r="B760" t="str">
            <v>Agronomía</v>
          </cell>
        </row>
        <row r="761">
          <cell r="A761" t="str">
            <v>Técnico en Composición Musical con Medios Electroacústicos</v>
          </cell>
          <cell r="B761" t="str">
            <v>Artes</v>
          </cell>
        </row>
        <row r="762">
          <cell r="A762" t="str">
            <v>Técnico en Comunicación Social</v>
          </cell>
          <cell r="B762" t="str">
            <v>Cs. Sociales</v>
          </cell>
        </row>
        <row r="763">
          <cell r="A763" t="str">
            <v>Técnico en Comunicación Social con orientación en  Audio</v>
          </cell>
          <cell r="B763" t="str">
            <v>Cs. Sociales</v>
          </cell>
        </row>
        <row r="764">
          <cell r="A764" t="str">
            <v>Técnico en Comunicación Social con orientación en Gráfica</v>
          </cell>
          <cell r="B764" t="str">
            <v>Cs. Sociales</v>
          </cell>
        </row>
        <row r="765">
          <cell r="A765" t="str">
            <v>Técnico en Comunicación Social con orientación en Imagen</v>
          </cell>
          <cell r="B765" t="str">
            <v>Cs. Sociales</v>
          </cell>
        </row>
        <row r="766">
          <cell r="A766" t="str">
            <v>Técnico en Comunicación Social con orientación en Redacción</v>
          </cell>
          <cell r="B766" t="str">
            <v>Cs. Sociales</v>
          </cell>
        </row>
        <row r="767">
          <cell r="A767" t="str">
            <v>Técnico en Control Bromatológico</v>
          </cell>
          <cell r="B767" t="str">
            <v>Farmacia</v>
          </cell>
        </row>
        <row r="768">
          <cell r="A768" t="str">
            <v>Técnico en Control e Higiene de los Alimentos</v>
          </cell>
          <cell r="B768" t="str">
            <v>Ingeniería</v>
          </cell>
        </row>
        <row r="769">
          <cell r="A769" t="str">
            <v>Técnico en Cooperativas</v>
          </cell>
          <cell r="B769" t="str">
            <v>Cs. Económicas</v>
          </cell>
        </row>
        <row r="770">
          <cell r="A770" t="str">
            <v>Técnico en Documentación y Museología Arqueológica</v>
          </cell>
          <cell r="B770" t="str">
            <v>Humanidades</v>
          </cell>
        </row>
        <row r="771">
          <cell r="A771" t="str">
            <v>Técnico en Edición</v>
          </cell>
          <cell r="B771" t="str">
            <v>Humanidades</v>
          </cell>
        </row>
        <row r="772">
          <cell r="A772" t="str">
            <v>Técnico en Emprendimientos Turísticos</v>
          </cell>
          <cell r="B772" t="str">
            <v>Humanidades</v>
          </cell>
        </row>
        <row r="773">
          <cell r="A773" t="str">
            <v>Técnico en Estadísticas</v>
          </cell>
          <cell r="B773" t="str">
            <v>Cs. Exactas</v>
          </cell>
        </row>
        <row r="774">
          <cell r="A774" t="str">
            <v>Técnico en Floricultura</v>
          </cell>
          <cell r="B774" t="str">
            <v>Agronomía</v>
          </cell>
        </row>
        <row r="775">
          <cell r="A775" t="str">
            <v>Técnico en Fotografía</v>
          </cell>
          <cell r="B775" t="str">
            <v>Artes</v>
          </cell>
        </row>
        <row r="776">
          <cell r="A776" t="str">
            <v>Técnico en Gestión de Empresas Agrícolas</v>
          </cell>
          <cell r="B776" t="str">
            <v>Cs. Económicas</v>
          </cell>
        </row>
        <row r="777">
          <cell r="A777" t="str">
            <v>Técnico en Gestión de Empresas Pecuarias</v>
          </cell>
          <cell r="B777" t="str">
            <v>Cs. Económicas</v>
          </cell>
        </row>
        <row r="778">
          <cell r="A778" t="str">
            <v>Técnico en Gestión de Pequeñas y Medianas Empresas</v>
          </cell>
          <cell r="B778" t="str">
            <v>Cs. Económicas</v>
          </cell>
        </row>
        <row r="779">
          <cell r="A779" t="str">
            <v>Técnico en Gestión Educativa</v>
          </cell>
          <cell r="B779" t="str">
            <v>Cs. Económicas</v>
          </cell>
        </row>
        <row r="780">
          <cell r="A780" t="str">
            <v>Técnico en Gestión y Administración de Cultura</v>
          </cell>
          <cell r="B780" t="str">
            <v>Cs. Económicas</v>
          </cell>
        </row>
        <row r="781">
          <cell r="A781" t="str">
            <v>Técnico en Gestión y Producción Apícola</v>
          </cell>
          <cell r="B781" t="str">
            <v>Veterinaria</v>
          </cell>
        </row>
        <row r="782">
          <cell r="A782" t="str">
            <v>Técnico en Hidrología Subterránea</v>
          </cell>
          <cell r="B782" t="str">
            <v>Ingeniería</v>
          </cell>
        </row>
        <row r="783">
          <cell r="A783" t="str">
            <v>Técnico en Higiene y Seguridad Alimentaria</v>
          </cell>
          <cell r="B783" t="str">
            <v>Ingeniería</v>
          </cell>
        </row>
        <row r="784">
          <cell r="A784" t="str">
            <v>Técnico en Información Económica y Social</v>
          </cell>
          <cell r="B784" t="str">
            <v>Cs. Económicas</v>
          </cell>
        </row>
        <row r="785">
          <cell r="A785" t="str">
            <v>Técnico en Informática</v>
          </cell>
          <cell r="B785" t="str">
            <v>Cs. Exactas</v>
          </cell>
        </row>
        <row r="786">
          <cell r="A786" t="str">
            <v>Técnico en Informática Aplicada</v>
          </cell>
          <cell r="B786" t="str">
            <v>Cs. Exactas</v>
          </cell>
        </row>
        <row r="787">
          <cell r="A787" t="str">
            <v>Técnico en Informática Aplicada a la Gráfica y Animación Digital</v>
          </cell>
          <cell r="B787" t="str">
            <v>Cs. Exactas</v>
          </cell>
        </row>
        <row r="788">
          <cell r="A788" t="str">
            <v>Técnico en Informática Aplicada al Diseño de Multimedia y de Páginas Web</v>
          </cell>
          <cell r="B788" t="str">
            <v>Cs. Exactas</v>
          </cell>
        </row>
        <row r="789">
          <cell r="A789" t="str">
            <v>Técnico en Informática de Gestión</v>
          </cell>
          <cell r="B789" t="str">
            <v>Cs. Exactas</v>
          </cell>
        </row>
        <row r="790">
          <cell r="A790" t="str">
            <v>Técnico en Interiorismo y Decoración</v>
          </cell>
          <cell r="B790" t="str">
            <v>Arquitectura</v>
          </cell>
        </row>
        <row r="791">
          <cell r="A791" t="str">
            <v>Técnico en Investigación Socio-Económica</v>
          </cell>
          <cell r="B791" t="str">
            <v>Cs. Sociales</v>
          </cell>
        </row>
        <row r="792">
          <cell r="A792" t="str">
            <v>Técnico en Jardinería</v>
          </cell>
          <cell r="B792" t="str">
            <v>Agronomía</v>
          </cell>
        </row>
        <row r="793">
          <cell r="A793" t="str">
            <v>Técnico en Laboratorio</v>
          </cell>
          <cell r="B793" t="str">
            <v>Cs. Exactas</v>
          </cell>
        </row>
        <row r="794">
          <cell r="A794" t="str">
            <v>Técnico en Laboratorio Clínico e Histopatología</v>
          </cell>
          <cell r="B794" t="str">
            <v>Medicina</v>
          </cell>
        </row>
        <row r="795">
          <cell r="A795" t="str">
            <v>Técnico en Laboratorio de Análisis Clínicos</v>
          </cell>
          <cell r="B795" t="str">
            <v>Medicina</v>
          </cell>
        </row>
        <row r="796">
          <cell r="A796" t="str">
            <v>Técnico en Laboratorio de Biología</v>
          </cell>
          <cell r="B796" t="str">
            <v>Cs. Exactas</v>
          </cell>
        </row>
        <row r="797">
          <cell r="A797" t="str">
            <v>Técnico en Lenguas</v>
          </cell>
          <cell r="B797" t="str">
            <v>Humanidades</v>
          </cell>
        </row>
        <row r="798">
          <cell r="A798" t="str">
            <v>Técnico en Minoridad y Familia</v>
          </cell>
          <cell r="B798" t="str">
            <v>Cs. Sociales</v>
          </cell>
        </row>
        <row r="799">
          <cell r="A799" t="str">
            <v>Técnico en Parques y Jardines</v>
          </cell>
          <cell r="B799" t="str">
            <v>Agronomía</v>
          </cell>
        </row>
        <row r="800">
          <cell r="A800" t="str">
            <v>Técnico en Producción de Cine y Video</v>
          </cell>
          <cell r="B800" t="str">
            <v>Artes</v>
          </cell>
        </row>
        <row r="801">
          <cell r="A801" t="str">
            <v>Técnico en Producción Pesquera</v>
          </cell>
          <cell r="B801" t="str">
            <v>Ingeniería</v>
          </cell>
        </row>
        <row r="802">
          <cell r="A802" t="str">
            <v>Técnico en Producción Pesquera y Maricultura</v>
          </cell>
          <cell r="B802" t="str">
            <v>Ingeniería</v>
          </cell>
        </row>
        <row r="803">
          <cell r="A803" t="str">
            <v>Técnico en Prótesis Dental</v>
          </cell>
          <cell r="B803" t="str">
            <v>Odontología</v>
          </cell>
        </row>
        <row r="804">
          <cell r="A804" t="str">
            <v>Técnico en Salud Ambiental</v>
          </cell>
          <cell r="B804" t="str">
            <v>Cs. Exactas</v>
          </cell>
        </row>
        <row r="805">
          <cell r="A805" t="str">
            <v>Técnico en Saneamiento Ambiental</v>
          </cell>
          <cell r="B805" t="str">
            <v>Cs. Exactas</v>
          </cell>
        </row>
        <row r="806">
          <cell r="A806" t="str">
            <v>Técnico en Sonorización</v>
          </cell>
          <cell r="B806" t="str">
            <v>Artes</v>
          </cell>
        </row>
        <row r="807">
          <cell r="A807" t="str">
            <v>Técnico en Turismo</v>
          </cell>
          <cell r="B807" t="str">
            <v>Humanidades</v>
          </cell>
        </row>
        <row r="808">
          <cell r="A808" t="str">
            <v>Técnico Forestal</v>
          </cell>
          <cell r="B808" t="str">
            <v>Agronomía</v>
          </cell>
        </row>
        <row r="809">
          <cell r="A809" t="str">
            <v>Técnico Martillero Público y Corredor de Comercio</v>
          </cell>
          <cell r="B809" t="str">
            <v>Derecho</v>
          </cell>
        </row>
        <row r="810">
          <cell r="A810" t="str">
            <v>Técnico Mecánico Electricista</v>
          </cell>
          <cell r="B810" t="str">
            <v>Ingeniería</v>
          </cell>
        </row>
        <row r="811">
          <cell r="A811" t="str">
            <v>Técnico para Bioterios</v>
          </cell>
          <cell r="B811" t="str">
            <v>Veterinaria</v>
          </cell>
        </row>
        <row r="812">
          <cell r="A812" t="str">
            <v>Técnico Productor en Medios Audiovisuales</v>
          </cell>
          <cell r="B812" t="str">
            <v>Artes</v>
          </cell>
        </row>
        <row r="813">
          <cell r="A813" t="str">
            <v>Técnico Químico Universitario</v>
          </cell>
          <cell r="B813" t="str">
            <v>Cs. Exactas</v>
          </cell>
        </row>
        <row r="814">
          <cell r="A814" t="str">
            <v>Técnico Superior Agrario en Suelos y Aguas</v>
          </cell>
          <cell r="B814" t="str">
            <v>Agronomía</v>
          </cell>
        </row>
        <row r="815">
          <cell r="A815" t="str">
            <v>Técnico Superior en Administración y Gestión de Recursos </v>
          </cell>
          <cell r="B815" t="str">
            <v>Cs. Económicas</v>
          </cell>
        </row>
        <row r="816">
          <cell r="A816" t="str">
            <v>Técnico Superior en Computación Orientación Administrativa</v>
          </cell>
          <cell r="B816" t="str">
            <v>Cs. Exactas</v>
          </cell>
        </row>
        <row r="817">
          <cell r="A817" t="str">
            <v>Técnico Superior en Energía Renovable y Medio Ambiente</v>
          </cell>
          <cell r="B817" t="str">
            <v>Cs. Exactas</v>
          </cell>
        </row>
        <row r="818">
          <cell r="A818" t="str">
            <v>Técnico Superior en Gestión de Empresas Hoteleras</v>
          </cell>
          <cell r="B818" t="str">
            <v>Cs. Económicas</v>
          </cell>
        </row>
        <row r="819">
          <cell r="A819" t="str">
            <v>Técnico Superior en Gestión de Empresas Turísticas</v>
          </cell>
          <cell r="B819" t="str">
            <v>Cs. Económicas</v>
          </cell>
        </row>
        <row r="820">
          <cell r="A820" t="str">
            <v>Técnico Superior en Higiene y Seguridad en el Trabajo</v>
          </cell>
          <cell r="B820" t="str">
            <v>Ingeniería</v>
          </cell>
        </row>
        <row r="821">
          <cell r="A821" t="str">
            <v>Técnico Superior en Industrias Alimentarias</v>
          </cell>
          <cell r="B821" t="str">
            <v>Ingeniería</v>
          </cell>
        </row>
        <row r="822">
          <cell r="A822" t="str">
            <v>Técnico Superior en Mantenimiento Industrial</v>
          </cell>
          <cell r="B822" t="str">
            <v>Ingeniería</v>
          </cell>
        </row>
        <row r="823">
          <cell r="A823" t="str">
            <v>Técnico Superior en Negociación de Bienes</v>
          </cell>
          <cell r="B823" t="str">
            <v>Cs. Económicas</v>
          </cell>
        </row>
        <row r="824">
          <cell r="A824" t="str">
            <v>Técnico Superior en Programación</v>
          </cell>
          <cell r="B824" t="str">
            <v>Cs. Exactas</v>
          </cell>
        </row>
        <row r="825">
          <cell r="A825" t="str">
            <v>Técnico Superior en Sistemas Informáticos</v>
          </cell>
          <cell r="B825" t="str">
            <v>Cs. Exactas</v>
          </cell>
        </row>
        <row r="826">
          <cell r="A826" t="str">
            <v>Técnico Superior en Tecnología de Alimentos</v>
          </cell>
          <cell r="B826" t="str">
            <v>Ingeniería</v>
          </cell>
        </row>
        <row r="827">
          <cell r="A827" t="str">
            <v>Técnico Univ en Gestión del Desarrollo Turístico Local</v>
          </cell>
          <cell r="B827" t="str">
            <v>Humanidades</v>
          </cell>
        </row>
        <row r="828">
          <cell r="A828" t="str">
            <v>Técnico Universitario Admnistrativo Contable</v>
          </cell>
          <cell r="B828" t="str">
            <v>Cs. Económicas</v>
          </cell>
        </row>
        <row r="829">
          <cell r="A829" t="str">
            <v>Técnico Universitario Contable</v>
          </cell>
          <cell r="B829" t="str">
            <v>Cs. Económicas</v>
          </cell>
        </row>
        <row r="830">
          <cell r="A830" t="str">
            <v>Técnico Universitario de Francés</v>
          </cell>
          <cell r="B830" t="str">
            <v>Humanidades</v>
          </cell>
        </row>
        <row r="831">
          <cell r="A831" t="str">
            <v>Técnico Universitario en Administración</v>
          </cell>
          <cell r="B831" t="str">
            <v>Cs. Económicas</v>
          </cell>
        </row>
        <row r="832">
          <cell r="A832" t="str">
            <v>Técnico Universitario en Administración Ambiental</v>
          </cell>
          <cell r="B832" t="str">
            <v>Cs. Exactas</v>
          </cell>
        </row>
        <row r="833">
          <cell r="A833" t="str">
            <v>Técnico Universitario en Administración Bancaria</v>
          </cell>
          <cell r="B833" t="str">
            <v>Cs. Económicas</v>
          </cell>
        </row>
        <row r="834">
          <cell r="A834" t="str">
            <v>Técnico Universitario en Administración de Cooperativas</v>
          </cell>
          <cell r="B834" t="str">
            <v>Cs. Económicas</v>
          </cell>
        </row>
        <row r="835">
          <cell r="A835" t="str">
            <v>Técnico Universitario en Administración de Empresas</v>
          </cell>
          <cell r="B835" t="str">
            <v>Cs. Económicas</v>
          </cell>
        </row>
        <row r="836">
          <cell r="A836" t="str">
            <v>Técnico Universitario en Administración de Empresas Agropecuarias</v>
          </cell>
          <cell r="B836" t="str">
            <v>Cs. Económicas</v>
          </cell>
        </row>
        <row r="837">
          <cell r="A837" t="str">
            <v>Técnico Universitario en Administración de Salud</v>
          </cell>
          <cell r="B837" t="str">
            <v>Cs. Económicas</v>
          </cell>
        </row>
        <row r="838">
          <cell r="A838" t="str">
            <v>Técnico Universitario en Administración Pública</v>
          </cell>
          <cell r="B838" t="str">
            <v>Cs. Económicas</v>
          </cell>
        </row>
        <row r="839">
          <cell r="A839" t="str">
            <v>Técnico Universitario en Administración Rural</v>
          </cell>
          <cell r="B839" t="str">
            <v>Cs. Económicas</v>
          </cell>
        </row>
        <row r="840">
          <cell r="A840" t="str">
            <v>Técnico Universitario en Administración y Planificación Agraria</v>
          </cell>
          <cell r="B840" t="str">
            <v>Cs. Económicas</v>
          </cell>
        </row>
        <row r="841">
          <cell r="A841" t="str">
            <v>Técnico Universitario en Análisis Biológico</v>
          </cell>
          <cell r="B841" t="str">
            <v>Cs. Exactas</v>
          </cell>
        </row>
        <row r="842">
          <cell r="A842" t="str">
            <v>Técnico Universitario en Anatomía Patológica y Citopatología</v>
          </cell>
          <cell r="B842" t="str">
            <v>Medicina</v>
          </cell>
        </row>
        <row r="843">
          <cell r="A843" t="str">
            <v>Técnico Universitario en Anestesia</v>
          </cell>
          <cell r="B843" t="str">
            <v>Medicina</v>
          </cell>
        </row>
        <row r="844">
          <cell r="A844" t="str">
            <v>Técnico Universitario en Aserraderos y Carpintería Industrial</v>
          </cell>
          <cell r="B844" t="str">
            <v>Ingeniería</v>
          </cell>
        </row>
        <row r="845">
          <cell r="A845" t="str">
            <v>Técnico Universitario en Asuntos Municipales</v>
          </cell>
          <cell r="B845" t="str">
            <v>Cs. Económicas</v>
          </cell>
        </row>
        <row r="846">
          <cell r="A846" t="str">
            <v>Técnico Universitario en Biología</v>
          </cell>
          <cell r="B846" t="str">
            <v>Cs. Exactas</v>
          </cell>
        </row>
        <row r="847">
          <cell r="A847" t="str">
            <v>Técnico Universitario en Bromatología</v>
          </cell>
          <cell r="B847" t="str">
            <v>Farmacia</v>
          </cell>
        </row>
        <row r="848">
          <cell r="A848" t="str">
            <v>Técnico Universitario en Ciencias Empresariales</v>
          </cell>
          <cell r="B848" t="str">
            <v>Cs. Económicas</v>
          </cell>
        </row>
        <row r="849">
          <cell r="A849" t="str">
            <v>Técnico Universitario en Comercialización</v>
          </cell>
          <cell r="B849" t="str">
            <v>Cs. Económicas</v>
          </cell>
        </row>
        <row r="850">
          <cell r="A850" t="str">
            <v>Técnico Universitario en Comercialización Internacional y Comercio Exterior</v>
          </cell>
          <cell r="B850" t="str">
            <v>Cs. Económicas</v>
          </cell>
        </row>
        <row r="851">
          <cell r="A851" t="str">
            <v>Técnico Universitario en Comercialización orientación Agroalimentaria</v>
          </cell>
          <cell r="B851" t="str">
            <v>Cs. Económicas</v>
          </cell>
        </row>
        <row r="852">
          <cell r="A852" t="str">
            <v>Técnico Universitario en Comercio Exterior y Aduanas</v>
          </cell>
          <cell r="B852" t="str">
            <v>Cs. Económicas</v>
          </cell>
        </row>
        <row r="853">
          <cell r="A853" t="str">
            <v>Técnico Universitario en Computación</v>
          </cell>
          <cell r="B853" t="str">
            <v>Cs. Exactas</v>
          </cell>
        </row>
        <row r="854">
          <cell r="A854" t="str">
            <v>Técnico Universitario en Comunicación Social</v>
          </cell>
          <cell r="B854" t="str">
            <v>Cs. Sociales</v>
          </cell>
        </row>
        <row r="855">
          <cell r="A855" t="str">
            <v>Técnico Universitario en Creación y Gestión de PYMES</v>
          </cell>
          <cell r="B855" t="str">
            <v>Cs. Económicas</v>
          </cell>
        </row>
        <row r="856">
          <cell r="A856" t="str">
            <v>Técnico Universitario en Diagnóstico por Imágenes y Radioterapia</v>
          </cell>
          <cell r="B856" t="str">
            <v>Cs. Exactas</v>
          </cell>
        </row>
        <row r="857">
          <cell r="A857" t="str">
            <v>Técnico Universitario en Diseño Gráfico Publicitario</v>
          </cell>
          <cell r="B857" t="str">
            <v>Arquitectura</v>
          </cell>
        </row>
        <row r="858">
          <cell r="A858" t="str">
            <v>Técnico Universitario en Electromedicina</v>
          </cell>
          <cell r="B858" t="str">
            <v>Ingeniería</v>
          </cell>
        </row>
        <row r="859">
          <cell r="A859" t="str">
            <v>Técnico Universitario en Electrónica</v>
          </cell>
          <cell r="B859" t="str">
            <v>Ingeniería</v>
          </cell>
        </row>
        <row r="860">
          <cell r="A860" t="str">
            <v>Técnico Universitario en Emprendimientos Agroalimentarios</v>
          </cell>
          <cell r="B860" t="str">
            <v>Ingeniería</v>
          </cell>
        </row>
        <row r="861">
          <cell r="A861" t="str">
            <v>Técnico Universitario en Emprendimientos Audiovisuales</v>
          </cell>
          <cell r="B861" t="str">
            <v>Ingeniería</v>
          </cell>
        </row>
        <row r="862">
          <cell r="A862" t="str">
            <v>Técnico Universitario en Enología y Viticultura</v>
          </cell>
          <cell r="B862" t="str">
            <v>Agronomía</v>
          </cell>
        </row>
        <row r="863">
          <cell r="A863" t="str">
            <v>Técnico Universitario en Explosivos y Voladuras</v>
          </cell>
          <cell r="B863" t="str">
            <v>Ingeniería</v>
          </cell>
        </row>
        <row r="864">
          <cell r="A864" t="str">
            <v>Técnico Universitario en Explotación de Minas</v>
          </cell>
          <cell r="B864" t="str">
            <v>Ingeniería</v>
          </cell>
        </row>
        <row r="865">
          <cell r="A865" t="str">
            <v>Técnico Universitario en Geografía especialista en Cartografía y Sistemas de Información Geográfica</v>
          </cell>
          <cell r="B865" t="str">
            <v>Humanidades</v>
          </cell>
        </row>
        <row r="866">
          <cell r="A866" t="str">
            <v>Técnico Universitario en Gestión Cultural</v>
          </cell>
          <cell r="B866" t="str">
            <v>Humanidades</v>
          </cell>
        </row>
        <row r="867">
          <cell r="A867" t="str">
            <v>Técnico Universitario en Gestión de Distritos de Riego</v>
          </cell>
          <cell r="B867" t="str">
            <v>Ingeniería</v>
          </cell>
        </row>
        <row r="868">
          <cell r="A868" t="str">
            <v>Técnico Universitario en Gestión de Empresas</v>
          </cell>
          <cell r="B868" t="str">
            <v>Cs. Económicas</v>
          </cell>
        </row>
        <row r="869">
          <cell r="A869" t="str">
            <v>Técnico Universitario en Gestión de Empresas orientación Administración Comercial</v>
          </cell>
          <cell r="B869" t="str">
            <v>Cs. Económicas</v>
          </cell>
        </row>
        <row r="870">
          <cell r="A870" t="str">
            <v>Técnico Universitario en Gestión de Empresas orientación Cooperativas y Organizaciones Sociales</v>
          </cell>
          <cell r="B870" t="str">
            <v>Cs. Económicas</v>
          </cell>
        </row>
        <row r="871">
          <cell r="A871" t="str">
            <v>Técnico Universitario en Gestión de Empresas, orientación Agroalimentaria</v>
          </cell>
          <cell r="B871" t="str">
            <v>Cs. Económicas</v>
          </cell>
        </row>
        <row r="872">
          <cell r="A872" t="str">
            <v>Técnico Universitario en Gestión de la Administración Pública</v>
          </cell>
          <cell r="B872" t="str">
            <v>Cs. Económicas</v>
          </cell>
        </row>
        <row r="873">
          <cell r="A873" t="str">
            <v>Técnico Universitario en Gestión Hotelera</v>
          </cell>
          <cell r="B873" t="str">
            <v>Cs. Económicas</v>
          </cell>
        </row>
        <row r="874">
          <cell r="A874" t="str">
            <v>Técnico Universitario en Gestión Institucional de la Educación Superior</v>
          </cell>
          <cell r="B874" t="str">
            <v>Cs. Económicas</v>
          </cell>
        </row>
        <row r="875">
          <cell r="A875" t="str">
            <v>Técnico Universitario en Gestión y Administración de la Educación</v>
          </cell>
          <cell r="B875" t="str">
            <v>Cs. Económicas</v>
          </cell>
        </row>
        <row r="876">
          <cell r="A876" t="str">
            <v>Técnico Universitario en Gestión y Administración Rural</v>
          </cell>
          <cell r="B876" t="str">
            <v>Cs. Económicas</v>
          </cell>
        </row>
        <row r="877">
          <cell r="A877" t="str">
            <v>Técnico Universitario en Gestión y Producción</v>
          </cell>
          <cell r="B877" t="str">
            <v>Ingeniería</v>
          </cell>
        </row>
        <row r="878">
          <cell r="A878" t="str">
            <v>Técnico Universitario en Hemodiálisis y Perfusión</v>
          </cell>
          <cell r="B878" t="str">
            <v>Medicina</v>
          </cell>
        </row>
        <row r="879">
          <cell r="A879" t="str">
            <v>Técnico Universitario en Higiene y Seguridad en el Trabajo</v>
          </cell>
          <cell r="B879" t="str">
            <v>Ingeniería</v>
          </cell>
        </row>
        <row r="880">
          <cell r="A880" t="str">
            <v>Técnico Universitario en la Industria de la Madera</v>
          </cell>
          <cell r="B880" t="str">
            <v>Agronomía</v>
          </cell>
        </row>
        <row r="881">
          <cell r="A881" t="str">
            <v>Técnico Universitario en Información Ambiental</v>
          </cell>
          <cell r="B881" t="str">
            <v>Cs. Exactas</v>
          </cell>
        </row>
        <row r="882">
          <cell r="A882" t="str">
            <v>Técnico Universitario en Información y Gestión Ambiental</v>
          </cell>
          <cell r="B882" t="str">
            <v>Cs. Exactas</v>
          </cell>
        </row>
        <row r="883">
          <cell r="A883" t="str">
            <v>Técnico Universitario en Instalaciones Industriales y Mantenimiento</v>
          </cell>
          <cell r="B883" t="str">
            <v>Ingeniería</v>
          </cell>
        </row>
        <row r="884">
          <cell r="A884" t="str">
            <v>Técnico Universitario en Laboratorio</v>
          </cell>
          <cell r="B884" t="str">
            <v>Medicina</v>
          </cell>
        </row>
        <row r="885">
          <cell r="A885" t="str">
            <v>Técnico Universitario en Laboratorio Químico y Control de Calidad</v>
          </cell>
          <cell r="B885" t="str">
            <v>Cs. Exactas</v>
          </cell>
        </row>
        <row r="886">
          <cell r="A886" t="str">
            <v>Técnico Universitario en Logística de la Empresa</v>
          </cell>
          <cell r="B886" t="str">
            <v>Cs. Económicas</v>
          </cell>
        </row>
        <row r="887">
          <cell r="A887" t="str">
            <v>Técnico Universitario en Manejo y Comercialización de Granos</v>
          </cell>
          <cell r="B887" t="str">
            <v>Agronomía</v>
          </cell>
        </row>
        <row r="888">
          <cell r="A888" t="str">
            <v>Técnico Universitario en Mantenimiento Industrial</v>
          </cell>
          <cell r="B888" t="str">
            <v>Ingeniería</v>
          </cell>
        </row>
        <row r="889">
          <cell r="A889" t="str">
            <v>Técnico Universitario en Mecatrónica</v>
          </cell>
          <cell r="B889" t="str">
            <v>Ingeniería</v>
          </cell>
        </row>
        <row r="890">
          <cell r="A890" t="str">
            <v>Técnico Universitario en Metalúrgica</v>
          </cell>
          <cell r="B890" t="str">
            <v>Ingeniería</v>
          </cell>
        </row>
        <row r="891">
          <cell r="A891" t="str">
            <v>Técnico Universitario en Microprocesadores</v>
          </cell>
          <cell r="B891" t="str">
            <v>Cs. Exactas</v>
          </cell>
        </row>
        <row r="892">
          <cell r="A892" t="str">
            <v>Técnico Universitario en Minoridad y Familia</v>
          </cell>
          <cell r="B892" t="str">
            <v>Cs. Sociales</v>
          </cell>
        </row>
        <row r="893">
          <cell r="A893" t="str">
            <v>Técnico Universitario en Muestreo Exploratorio</v>
          </cell>
          <cell r="B893" t="str">
            <v>Cs. Exactas</v>
          </cell>
        </row>
        <row r="894">
          <cell r="A894" t="str">
            <v>Técnico Universitario en Oftalmología</v>
          </cell>
          <cell r="B894" t="str">
            <v>Medicina</v>
          </cell>
        </row>
        <row r="895">
          <cell r="A895" t="str">
            <v>Técnico Universitario en Óptica</v>
          </cell>
          <cell r="B895" t="str">
            <v>Cs. Exactas</v>
          </cell>
        </row>
        <row r="896">
          <cell r="A896" t="str">
            <v>Técnico Universitario en Organización Industrial</v>
          </cell>
          <cell r="B896" t="str">
            <v>Ingeniería</v>
          </cell>
        </row>
        <row r="897">
          <cell r="A897" t="str">
            <v>Técnico Universitario en Organización y Control de la Producción</v>
          </cell>
          <cell r="B897" t="str">
            <v>Ingeniería</v>
          </cell>
        </row>
        <row r="898">
          <cell r="A898" t="str">
            <v>Técnico Universitario en Parques, Jardines y Paseos</v>
          </cell>
          <cell r="B898" t="str">
            <v>Agronomía</v>
          </cell>
        </row>
        <row r="899">
          <cell r="A899" t="str">
            <v>Técnico Universitario en Parques, Jardines y Floricultura</v>
          </cell>
          <cell r="B899" t="str">
            <v>Agronomía</v>
          </cell>
        </row>
        <row r="900">
          <cell r="A900" t="str">
            <v>Técnico Universitario en Perforaciones</v>
          </cell>
          <cell r="B900" t="str">
            <v>Ingeniería</v>
          </cell>
        </row>
        <row r="901">
          <cell r="A901" t="str">
            <v>Técnico Universitario en Periodismo</v>
          </cell>
          <cell r="B901" t="str">
            <v>Cs. Sociales</v>
          </cell>
        </row>
        <row r="902">
          <cell r="A902" t="str">
            <v>Técnico Universitario en Planificación Ambiental</v>
          </cell>
          <cell r="B902" t="str">
            <v>Cs. Exactas</v>
          </cell>
        </row>
        <row r="903">
          <cell r="A903" t="str">
            <v>Técnico Universitario en Plásticos y Elastómeros</v>
          </cell>
          <cell r="B903" t="str">
            <v>Cs. Exactas</v>
          </cell>
        </row>
        <row r="904">
          <cell r="A904" t="str">
            <v>Técnico Universitario en Procesamiento de Minas</v>
          </cell>
          <cell r="B904" t="str">
            <v>Ingeniería</v>
          </cell>
        </row>
        <row r="905">
          <cell r="A905" t="str">
            <v>Técnico Universitario en Producción Industrial Automatizada</v>
          </cell>
          <cell r="B905" t="str">
            <v>Ingeniería</v>
          </cell>
        </row>
        <row r="906">
          <cell r="A906" t="str">
            <v>Técnico Universitario en Producción Lechera</v>
          </cell>
          <cell r="B906" t="str">
            <v>Agronomía</v>
          </cell>
        </row>
        <row r="907">
          <cell r="A907" t="str">
            <v>Técnico Universitario en Producción Musical</v>
          </cell>
          <cell r="B907" t="str">
            <v>Artes</v>
          </cell>
        </row>
        <row r="908">
          <cell r="A908" t="str">
            <v>Técnico Universitario en Promoción y Administración Cultural</v>
          </cell>
          <cell r="B908" t="str">
            <v>Humanidades</v>
          </cell>
        </row>
        <row r="909">
          <cell r="A909" t="str">
            <v>Técnico Universitario en Protección y Saneamiento Ambiental</v>
          </cell>
          <cell r="B909" t="str">
            <v>Cs. Exactas</v>
          </cell>
        </row>
        <row r="910">
          <cell r="A910" t="str">
            <v>Técnico Universitario en Publicidad y Propaganda</v>
          </cell>
          <cell r="B910" t="str">
            <v>Cs. Sociales</v>
          </cell>
        </row>
        <row r="911">
          <cell r="A911" t="str">
            <v>Técnico Universitario en Química</v>
          </cell>
          <cell r="B911" t="str">
            <v>Cs. Exactas</v>
          </cell>
        </row>
        <row r="912">
          <cell r="A912" t="str">
            <v>Técnico Universitario en Quirófano</v>
          </cell>
          <cell r="B912" t="str">
            <v>Medicina</v>
          </cell>
        </row>
        <row r="913">
          <cell r="A913" t="str">
            <v>Técnico Universitario en Radiología</v>
          </cell>
          <cell r="B913" t="str">
            <v>Medicina</v>
          </cell>
        </row>
        <row r="914">
          <cell r="A914" t="str">
            <v>Técnico Universitario en Redes y Telecomunicaciones</v>
          </cell>
          <cell r="B914" t="str">
            <v>Cs. Exactas</v>
          </cell>
        </row>
        <row r="915">
          <cell r="A915" t="str">
            <v>Técnico Universitario en Relaciones Públicas</v>
          </cell>
          <cell r="B915" t="str">
            <v>Cs. Sociales</v>
          </cell>
        </row>
        <row r="916">
          <cell r="A916" t="str">
            <v>Técnico Universitario en Saneamiento Ambiental</v>
          </cell>
          <cell r="B916" t="str">
            <v>Cs. Exactas</v>
          </cell>
        </row>
        <row r="917">
          <cell r="A917" t="str">
            <v>Técnico Universitario en Secretariado Ejecutivo</v>
          </cell>
          <cell r="B917" t="str">
            <v>Cs. Económicas</v>
          </cell>
        </row>
        <row r="918">
          <cell r="A918" t="str">
            <v>Técnico Universitario en Sistemas Electrónicos</v>
          </cell>
          <cell r="B918" t="str">
            <v>Ingeniería</v>
          </cell>
        </row>
        <row r="919">
          <cell r="A919" t="str">
            <v>Técnico Universitario en Técnología Azucarera e Industrias Derivadas</v>
          </cell>
          <cell r="B919" t="str">
            <v>Ingeniería</v>
          </cell>
        </row>
        <row r="920">
          <cell r="A920" t="str">
            <v>Técnico Universitario en Tecnología de los Alimentos</v>
          </cell>
          <cell r="B920" t="str">
            <v>Ingeniería</v>
          </cell>
        </row>
        <row r="921">
          <cell r="A921" t="str">
            <v>Técnico Universitario en Tecnología Educativa</v>
          </cell>
          <cell r="B921" t="str">
            <v>Cs. Exactas</v>
          </cell>
        </row>
        <row r="922">
          <cell r="A922" t="str">
            <v>Técnico Universitario en Turismo</v>
          </cell>
          <cell r="B922" t="str">
            <v>Humanidades</v>
          </cell>
        </row>
        <row r="923">
          <cell r="A923" t="str">
            <v>Técnico Universitario en Viveros y Plantaciones Forestales</v>
          </cell>
          <cell r="B923" t="str">
            <v>Agronomía</v>
          </cell>
        </row>
        <row r="924">
          <cell r="A924" t="str">
            <v>Técnico Universitario Fitosanitarista</v>
          </cell>
          <cell r="B924" t="str">
            <v>Agronomía</v>
          </cell>
        </row>
        <row r="925">
          <cell r="A925" t="str">
            <v>Técnico Universitario Forestal</v>
          </cell>
          <cell r="B925" t="str">
            <v>Agronomía</v>
          </cell>
        </row>
        <row r="926">
          <cell r="A926" t="str">
            <v>Técnico Universitario Pesquero</v>
          </cell>
          <cell r="B926" t="str">
            <v>Ingeniería</v>
          </cell>
        </row>
        <row r="927">
          <cell r="A927" t="str">
            <v>Técnico Universitaritario en Gestión de Instituciones Educativas</v>
          </cell>
          <cell r="B927" t="str">
            <v>Cs. Económicas</v>
          </cell>
        </row>
        <row r="928">
          <cell r="A928" t="str">
            <v>Terapista Ocupacional</v>
          </cell>
          <cell r="B928" t="str">
            <v>Cs. Sociales</v>
          </cell>
        </row>
        <row r="929">
          <cell r="A929" t="str">
            <v>Traductor de Inglés</v>
          </cell>
          <cell r="B929" t="str">
            <v>Humanidades</v>
          </cell>
        </row>
        <row r="930">
          <cell r="A930" t="str">
            <v>Traductor en Francés</v>
          </cell>
          <cell r="B930" t="str">
            <v>Humanidades</v>
          </cell>
        </row>
        <row r="931">
          <cell r="A931" t="str">
            <v>Traductor Público de Portugués</v>
          </cell>
          <cell r="B931" t="str">
            <v>Humanidades</v>
          </cell>
        </row>
        <row r="932">
          <cell r="A932" t="str">
            <v>Traductor Público Nacional</v>
          </cell>
          <cell r="B932" t="str">
            <v>Humanidades</v>
          </cell>
        </row>
        <row r="933">
          <cell r="A933" t="str">
            <v>Traductor Público Nacional de Alemán</v>
          </cell>
          <cell r="B933" t="str">
            <v>Humanidades</v>
          </cell>
        </row>
        <row r="934">
          <cell r="A934" t="str">
            <v>Traductor Público Nacional de Francés</v>
          </cell>
          <cell r="B934" t="str">
            <v>Humanidades</v>
          </cell>
        </row>
        <row r="935">
          <cell r="A935" t="str">
            <v>Traductor Público Nacional de Inglés</v>
          </cell>
          <cell r="B935" t="str">
            <v>Humanidades</v>
          </cell>
        </row>
        <row r="936">
          <cell r="A936" t="str">
            <v>Traductor Público Nacional de Italiano</v>
          </cell>
          <cell r="B936" t="str">
            <v>Humanidades</v>
          </cell>
        </row>
        <row r="937">
          <cell r="A937" t="str">
            <v>Traductor Público Nacional en Idioma Francés</v>
          </cell>
          <cell r="B937" t="str">
            <v>Humanidades</v>
          </cell>
        </row>
        <row r="938">
          <cell r="A938" t="str">
            <v>Traductor Público Nacional en Idioma Inglés</v>
          </cell>
          <cell r="B938" t="str">
            <v>Humanidades</v>
          </cell>
        </row>
        <row r="939">
          <cell r="A939" t="str">
            <v>Traductor Público Nacional en la Lengua Inglesa</v>
          </cell>
          <cell r="B939" t="str">
            <v>Humanidades</v>
          </cell>
        </row>
        <row r="940">
          <cell r="A940" t="str">
            <v>Veterinario</v>
          </cell>
          <cell r="B940" t="str">
            <v>Veterinaria</v>
          </cell>
        </row>
      </sheetData>
      <sheetData sheetId="2">
        <row r="4">
          <cell r="A4" t="str">
            <v>Agronomía</v>
          </cell>
          <cell r="B4">
            <v>1</v>
          </cell>
        </row>
        <row r="5">
          <cell r="A5" t="str">
            <v>Arquitectura</v>
          </cell>
          <cell r="B5">
            <v>2</v>
          </cell>
        </row>
        <row r="6">
          <cell r="A6" t="str">
            <v>Artes</v>
          </cell>
          <cell r="B6">
            <v>3</v>
          </cell>
        </row>
        <row r="7">
          <cell r="A7" t="str">
            <v>Cs. Económicas</v>
          </cell>
          <cell r="B7">
            <v>4</v>
          </cell>
        </row>
        <row r="8">
          <cell r="A8" t="str">
            <v>Cs. Exactas</v>
          </cell>
          <cell r="B8">
            <v>5</v>
          </cell>
        </row>
        <row r="9">
          <cell r="A9" t="str">
            <v>Cs. Sociales</v>
          </cell>
          <cell r="B9">
            <v>6</v>
          </cell>
        </row>
        <row r="10">
          <cell r="A10" t="str">
            <v>Derecho</v>
          </cell>
          <cell r="B10">
            <v>7</v>
          </cell>
        </row>
        <row r="11">
          <cell r="A11" t="str">
            <v>Farmacia</v>
          </cell>
          <cell r="B11">
            <v>8</v>
          </cell>
        </row>
        <row r="12">
          <cell r="A12" t="str">
            <v>Humanidades</v>
          </cell>
          <cell r="B12">
            <v>9</v>
          </cell>
        </row>
        <row r="13">
          <cell r="A13" t="str">
            <v>Ingeniería</v>
          </cell>
          <cell r="B13">
            <v>10</v>
          </cell>
        </row>
        <row r="14">
          <cell r="A14" t="str">
            <v>Medicina</v>
          </cell>
          <cell r="B14">
            <v>11</v>
          </cell>
        </row>
        <row r="15">
          <cell r="A15" t="str">
            <v>Odontología</v>
          </cell>
          <cell r="B15">
            <v>12</v>
          </cell>
        </row>
        <row r="16">
          <cell r="A16" t="str">
            <v>Psicología</v>
          </cell>
          <cell r="B16">
            <v>13</v>
          </cell>
        </row>
        <row r="17">
          <cell r="A17" t="str">
            <v>Veterinaria</v>
          </cell>
          <cell r="B17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DURACIÓN"/>
      <sheetName val="Clasificación títulos por durac"/>
    </sheetNames>
    <sheetDataSet>
      <sheetData sheetId="0">
        <row r="13">
          <cell r="A13" t="str">
            <v>12 Meses</v>
          </cell>
          <cell r="B13" t="str">
            <v>Ciclo de Licenciatura</v>
          </cell>
          <cell r="C13" t="str">
            <v>A1</v>
          </cell>
        </row>
        <row r="14">
          <cell r="A14" t="str">
            <v>18 Meses</v>
          </cell>
          <cell r="B14" t="str">
            <v>Ciclo de Licenciatura</v>
          </cell>
          <cell r="C14" t="str">
            <v>A2</v>
          </cell>
        </row>
        <row r="15">
          <cell r="A15" t="str">
            <v>24 Meses</v>
          </cell>
          <cell r="B15" t="str">
            <v>Ciclo de Licenciatura</v>
          </cell>
          <cell r="C15" t="str">
            <v>A2</v>
          </cell>
        </row>
        <row r="16">
          <cell r="A16" t="str">
            <v>30 Meses</v>
          </cell>
          <cell r="B16" t="str">
            <v>Ciclo de Licenciatura</v>
          </cell>
          <cell r="C16" t="str">
            <v>A3</v>
          </cell>
        </row>
        <row r="17">
          <cell r="A17" t="str">
            <v>36 Meses</v>
          </cell>
          <cell r="B17" t="str">
            <v>Ciclo de Licenciatura</v>
          </cell>
          <cell r="C17" t="str">
            <v>A3</v>
          </cell>
        </row>
        <row r="18">
          <cell r="A18" t="str">
            <v>18 Meses</v>
          </cell>
          <cell r="B18" t="str">
            <v>Ciclo de Profesorado</v>
          </cell>
          <cell r="C18" t="str">
            <v>A2</v>
          </cell>
        </row>
        <row r="19">
          <cell r="A19" t="str">
            <v>24 Meses</v>
          </cell>
          <cell r="B19" t="str">
            <v>Ciclo de Profesorado</v>
          </cell>
          <cell r="C19" t="str">
            <v>A2</v>
          </cell>
        </row>
        <row r="20">
          <cell r="A20" t="str">
            <v>30 Meses</v>
          </cell>
          <cell r="B20" t="str">
            <v>Ciclo de Profesorado</v>
          </cell>
          <cell r="C20" t="str">
            <v>A3</v>
          </cell>
        </row>
        <row r="21">
          <cell r="A21" t="str">
            <v>36 Meses</v>
          </cell>
          <cell r="B21" t="str">
            <v>Ciclo de Profesorado</v>
          </cell>
          <cell r="C21" t="str">
            <v>A3</v>
          </cell>
        </row>
        <row r="22">
          <cell r="A22" t="str">
            <v>18 Meses</v>
          </cell>
          <cell r="B22" t="str">
            <v>Grado</v>
          </cell>
          <cell r="C22" t="str">
            <v>C2</v>
          </cell>
        </row>
        <row r="23">
          <cell r="A23" t="str">
            <v>24 Meses</v>
          </cell>
          <cell r="B23" t="str">
            <v>Grado</v>
          </cell>
          <cell r="C23" t="str">
            <v>C2</v>
          </cell>
        </row>
        <row r="24">
          <cell r="A24" t="str">
            <v>30 Meses</v>
          </cell>
          <cell r="B24" t="str">
            <v>Grado</v>
          </cell>
          <cell r="C24" t="str">
            <v>C3</v>
          </cell>
        </row>
        <row r="25">
          <cell r="A25" t="str">
            <v>36 Meses</v>
          </cell>
          <cell r="B25" t="str">
            <v>Grado</v>
          </cell>
          <cell r="C25" t="str">
            <v>C3</v>
          </cell>
        </row>
        <row r="26">
          <cell r="A26" t="str">
            <v>42 Meses</v>
          </cell>
          <cell r="B26" t="str">
            <v>Grado</v>
          </cell>
          <cell r="C26" t="str">
            <v>L4</v>
          </cell>
        </row>
        <row r="27">
          <cell r="A27" t="str">
            <v>48 Meses</v>
          </cell>
          <cell r="B27" t="str">
            <v>Grado</v>
          </cell>
          <cell r="C27" t="str">
            <v>L4</v>
          </cell>
        </row>
        <row r="28">
          <cell r="A28" t="str">
            <v>54 Meses</v>
          </cell>
          <cell r="B28" t="str">
            <v>Grado</v>
          </cell>
          <cell r="C28" t="str">
            <v>L4</v>
          </cell>
        </row>
        <row r="29">
          <cell r="A29" t="str">
            <v>60 Meses</v>
          </cell>
          <cell r="B29" t="str">
            <v>Grado</v>
          </cell>
          <cell r="C29" t="str">
            <v>L5</v>
          </cell>
        </row>
        <row r="30">
          <cell r="A30" t="str">
            <v>61 Meses</v>
          </cell>
          <cell r="B30" t="str">
            <v>Grado</v>
          </cell>
          <cell r="C30" t="str">
            <v>L5</v>
          </cell>
        </row>
        <row r="31">
          <cell r="A31" t="str">
            <v>63 Meses</v>
          </cell>
          <cell r="B31" t="str">
            <v>Grado</v>
          </cell>
          <cell r="C31" t="str">
            <v>L5</v>
          </cell>
        </row>
        <row r="32">
          <cell r="A32" t="str">
            <v>64 Meses</v>
          </cell>
          <cell r="B32" t="str">
            <v>Grado</v>
          </cell>
          <cell r="C32" t="str">
            <v>L5</v>
          </cell>
        </row>
        <row r="33">
          <cell r="A33" t="str">
            <v>66 Meses</v>
          </cell>
          <cell r="B33" t="str">
            <v>Grado</v>
          </cell>
          <cell r="C33" t="str">
            <v>L5</v>
          </cell>
        </row>
        <row r="34">
          <cell r="A34" t="str">
            <v>68 Meses</v>
          </cell>
          <cell r="B34" t="str">
            <v>Grado</v>
          </cell>
          <cell r="C34" t="str">
            <v>L5</v>
          </cell>
        </row>
        <row r="35">
          <cell r="A35" t="str">
            <v>72 Meses</v>
          </cell>
          <cell r="B35" t="str">
            <v>Grado</v>
          </cell>
          <cell r="C35" t="str">
            <v>L5</v>
          </cell>
        </row>
        <row r="36">
          <cell r="A36" t="str">
            <v>72 Meses</v>
          </cell>
          <cell r="B36" t="str">
            <v>Grado</v>
          </cell>
          <cell r="C36" t="str">
            <v>L5</v>
          </cell>
        </row>
        <row r="37">
          <cell r="A37" t="str">
            <v>84 Meses</v>
          </cell>
          <cell r="B37" t="str">
            <v>Grado</v>
          </cell>
          <cell r="C37" t="str">
            <v>L5</v>
          </cell>
        </row>
        <row r="45">
          <cell r="A45" t="str">
            <v>12 Meses</v>
          </cell>
          <cell r="B45" t="str">
            <v>Técnico Instrumental</v>
          </cell>
          <cell r="C45" t="str">
            <v>C1</v>
          </cell>
        </row>
        <row r="46">
          <cell r="A46" t="str">
            <v>18 Meses</v>
          </cell>
          <cell r="B46" t="str">
            <v>Técnico Instrumental</v>
          </cell>
          <cell r="C46" t="str">
            <v>C2</v>
          </cell>
        </row>
        <row r="47">
          <cell r="A47" t="str">
            <v>24 Meses</v>
          </cell>
          <cell r="B47" t="str">
            <v>Técnico Instrumental</v>
          </cell>
          <cell r="C47" t="str">
            <v>C2</v>
          </cell>
        </row>
        <row r="48">
          <cell r="A48" t="str">
            <v>27 Meses</v>
          </cell>
          <cell r="B48" t="str">
            <v>Técnico Instrumental</v>
          </cell>
          <cell r="C48" t="str">
            <v>C3</v>
          </cell>
        </row>
        <row r="49">
          <cell r="A49" t="str">
            <v>30 Meses</v>
          </cell>
          <cell r="B49" t="str">
            <v>Técnico Instrumental</v>
          </cell>
          <cell r="C49" t="str">
            <v>C3</v>
          </cell>
        </row>
        <row r="50">
          <cell r="A50" t="str">
            <v>32 Meses</v>
          </cell>
          <cell r="B50" t="str">
            <v>Técnico Instrumental</v>
          </cell>
          <cell r="C50" t="str">
            <v>C3</v>
          </cell>
        </row>
        <row r="51">
          <cell r="A51" t="str">
            <v>36 Meses</v>
          </cell>
          <cell r="B51" t="str">
            <v>Técnico Instrumental</v>
          </cell>
          <cell r="C51" t="str">
            <v>C3</v>
          </cell>
        </row>
        <row r="52">
          <cell r="A52" t="str">
            <v>42 Meses</v>
          </cell>
          <cell r="B52" t="str">
            <v>Técnico Instrumental</v>
          </cell>
          <cell r="C52" t="str">
            <v>L4</v>
          </cell>
        </row>
        <row r="53">
          <cell r="A53" t="str">
            <v>48 Meses</v>
          </cell>
          <cell r="B53" t="str">
            <v>Técnico Instrumental</v>
          </cell>
          <cell r="C53" t="str">
            <v>L4</v>
          </cell>
        </row>
        <row r="54">
          <cell r="A54" t="str">
            <v>60 Meses</v>
          </cell>
          <cell r="B54" t="str">
            <v>Técnico Instrumental</v>
          </cell>
          <cell r="C54" t="str">
            <v>L5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9:I46" sheet="RESUMEN"/>
  </cacheSource>
  <cacheFields count="13">
    <cacheField name="Universidad">
      <sharedItems containsMixedTypes="0" count="2">
        <s v="TOTAL UNIVERSIDAD"/>
        <s v="Universidad Nacional de Luján"/>
      </sharedItems>
    </cacheField>
    <cacheField name="Localidad">
      <sharedItems containsBlank="1" containsMixedTypes="0" count="9">
        <m/>
        <s v="Campana"/>
        <s v="Chivilcoy - Agencia Aca"/>
        <s v="San Miguel"/>
        <s v="Mercedes"/>
        <s v="Merlo"/>
        <s v="25 De Mayo"/>
        <s v="San Fernando"/>
        <s v="Lujan"/>
      </sharedItems>
    </cacheField>
    <cacheField name=" Unidad Acad?mica ">
      <sharedItems containsBlank="1" containsMixedTypes="0" count="162">
        <m/>
        <s v="Centro Regional Campana"/>
        <s v="Centro Regional Chivilcoy"/>
        <s v="Centro Regional San Miguel"/>
        <s v="Delegacion Academica Mercedes"/>
        <s v="Delegación Académica Merlo"/>
        <s v="Delegacion Academica Moreno"/>
        <s v="Delegación Académica Pergamino"/>
        <s v="Delegación Académica San Fernando"/>
        <s v="Rectorado"/>
        <s v="Unidad Penal N° 5 dependiente del SEPENBA"/>
        <s v="Asentamiento Universitario San Martín de los Andes"/>
        <s v="Asentamiento Universitario Villa Regina"/>
        <s v="Asentamiento Universitario Zapala"/>
        <s v="Centro Regional Universitario Bariloche"/>
        <s v="Centro Universitario Regional Zona Atlántica"/>
        <s v="Departamento de Ciencias Económicas"/>
        <s v="Departamento de Derecho y Ciencias Políticas"/>
        <s v="Departamento de Humanidades y Ciencias Sociales"/>
        <s v="Departamento de Ingeniería e Investigaciones Tecnológicas"/>
        <s v="Escuela de Arqueología"/>
        <s v="Escuela de Ciencia y Tecnología"/>
        <s v="Escuela de Ciencias de Información"/>
        <s v="Escuela de Economía y Negocios"/>
        <s v="Escuela de Economía y Negocios - Centro"/>
        <s v="Escuela de Economía y Negocios - San Isidro"/>
        <s v="Escuela de Enfermería"/>
        <s v="Escuela de Fonoaudiología"/>
        <s v="Escuela de Formación Continua"/>
        <s v="Escuela de Humanidades"/>
        <s v="Escuela de Humanidades - Centro"/>
        <s v="Escuela de Humanidades - Rosario"/>
        <s v="Escuela de Kinesiología y Fisioterapia"/>
        <s v="Escuela de Medicina"/>
        <s v="Escuela de Nutrición"/>
        <s v="Escuela de Política y Gobierno"/>
        <s v="Escuela de Trabajo Social"/>
        <s v="Escuela deTecnología Médica"/>
        <s v="Escuela Superior de Ciencias de la Salud"/>
        <s v="Escuela Superior de Derecho"/>
        <s v="Escuela Superior de Idiomas"/>
        <s v="Escuela Superior de Salud y Medio Ambiente"/>
        <s v="Escuela Superior de Trabajo Social"/>
        <s v="Escuela Universitaria de Análisis de Alimentos"/>
        <s v="Escuela Universitaria de Recursos Humanos y Técnicos del Equipo de Salud"/>
        <s v="Escuela Universitaria del Alimento"/>
        <s v="Extensión Catuna"/>
        <s v="Facultad  de Ciencias Naturales - Sede Esquel"/>
        <s v="Facultad de  Ciencias Agrarias"/>
        <s v="Facultad de Administración, Economía y Negocios"/>
        <s v="Facultad de Agronomía"/>
        <s v="Facultad de Arquitectura Diseño y Urbanismo"/>
        <s v="Facultad de Arquitectura y Urbanismo"/>
        <s v="Facultad de Arquitectura, Urbanismo y Diseño Industrial"/>
        <s v="Facultad de Arte"/>
        <s v="Facultad de Artes y Diseño"/>
        <s v="Facultad de Bellas Artes"/>
        <s v="Facultad de Bioquímica y Ciencias Biológicas"/>
        <s v="Facultad de Bromatología"/>
        <s v="Facultad de Ciencia Naturales - Sede Puerto Madryn"/>
        <s v="Facultad de Ciencias Agrarias"/>
        <s v="Facultad de Ciencias Agrarias y Forestales"/>
        <s v="Facultad de Ciencias Agropecuarias"/>
        <s v="Facultad de Ciencias Aplicadas a la Industria"/>
        <s v="Facultad de Ciencias Astronómicas y Geofísicas"/>
        <s v="Facultad de Ciencias de la Administración"/>
        <s v="Facultad de Ciencias de la Alimentación"/>
        <s v="Facultad de Ciencias de la Educación"/>
        <s v="Facultad de Ciencias de la Salud"/>
        <s v="Facultad de Ciencias Económicas"/>
        <s v="Facultad de Ciencias Econòmicas"/>
        <s v="Facultad de Ciencias Económicas - Delegación San Rafael"/>
        <s v="Facultad de Ciencias Económicas - Sede Comodoro Rivadavia"/>
        <s v="Facultad de Ciencias Económicas - Sede Esquel"/>
        <s v="Facultad de Ciencias Económicas - Sede Trelew"/>
        <s v="Facultad de Ciencias Económicas - Sede Ushuaia"/>
        <s v="Facultad de Ciencias Económicas y de Administración"/>
        <s v="Facultad de Ciencias Económicas y Jurídicas"/>
        <s v="Facultad de Ciencias Exactas"/>
        <s v="Facultad de Ciencias Exactas y Naturales"/>
        <s v="Facultad de Ciencias Exactas, Físicas y Naturales"/>
        <s v="Facultad de Ciencias Humanas"/>
        <s v="Facultad de Ciencias Jurídicas - Sede Comodoro Rivadavia"/>
        <s v="Facultad de Ciencias Jurídicas - Sede Esquel"/>
        <s v="Facultad de Ciencias Jurídicas - Sede Puerto Madryn"/>
        <s v="Facultad de Ciencias Jurídicas - Sede Trelew"/>
        <s v="Facultad de Ciencias Jurídicas y Sociales"/>
        <s v="Facultad de Ciencias Médicas"/>
        <s v="Facultad de Ciencias Naturales - Sede Comodoro Rivadavia"/>
        <s v="Facultad de Ciencias Naturales - Sede Trelew"/>
        <s v="Facultad de Ciencias Naturales y Museo"/>
        <s v="Facultad de Ciencias Políticas y Sociales"/>
        <s v="Facultad de Ciencias Químicas"/>
        <s v="Facultad de Ciencias Sociales"/>
        <s v="Facultad de Ciencias Veterinarias"/>
        <s v="Facultad de Derecho"/>
        <s v="Facultad de Derecho y Ciencias Sociales"/>
        <s v="Facultad de Economía y Administración"/>
        <s v="Facultad de Educación Elemental y Especial"/>
        <s v="Facultad de Filosofía y Humanidades"/>
        <s v="Facultad de Filosofía y Letras"/>
        <s v="Facultad de Humanidades"/>
        <s v="Facultad de Humanidades y Ciencias"/>
        <s v="Facultad de Humanidades y Ciencias de la Educación"/>
        <s v="Facultad de Humanidades y Ciencias Sociales"/>
        <s v="Facultad de Humanidades y Ciencias Sociales - Sede Comodoro Rivadavia"/>
        <s v="Facultad de Humanidades y Ciencias Sociales - Sede Trelew"/>
        <s v="Facultad de Informática"/>
        <s v="Facultad de Ingeniería"/>
        <s v="Facultad de Ingenieria  - Sede Esquel"/>
        <s v="Facultad de Ingeniería - Sede Comodoro Rivadavia"/>
        <s v="Facultad de Ingenieria - Sede Puerto Madryn"/>
        <s v="Facultad de Ingeniería - Sede Trelew"/>
        <s v="Facultad de Ingeniería - Sede Ushuaia"/>
        <s v="Facultad de Ingeniería Química"/>
        <s v="Facultad de Ingeniería y Ciencias Hídricas"/>
        <s v="Facultad de Lenguas"/>
        <s v="Facultad de Matemáticas, Astronomía y Física"/>
        <s v="Facultad de Odontología"/>
        <s v="Facultad de Periodismo y Comunicación Social"/>
        <s v="Facultad de Psicología"/>
        <s v="Facultad de Recursos Naturales"/>
        <s v="Facultad de Tecnología y Ciencias Aplicadas"/>
        <s v="Facultad de Trabajo Social"/>
        <s v="Facultad de Turismo"/>
        <s v="Facultad Humanidades y Ciencias Sociales - Sede Ushuaia"/>
        <s v="Inst.Tecnológico Univ. (Sede Gral.Alvear)"/>
        <s v="Inst.Tecnológico Univ. (Sede Luján de Cuyo)"/>
        <s v="Inst.Tecnológico Univ. (Sede Rivadavia)"/>
        <s v="Inst.Tecnológico Univ. (Sede San Rafael)"/>
        <s v="Inst.Tecnológico Univ. (Sede Tunuyán)"/>
        <s v="Instituto Balseiro"/>
        <s v="Instituto de Ciencias"/>
        <s v="Instituto de Ciencias Básicas"/>
        <s v="Instituto de Ciencias de la Rehabilitación y el Movimiento"/>
        <s v="Instituto de Industria"/>
        <s v="Instituto de Investigaciones Biotecnológicas"/>
        <s v="Instituto de Tecnología &quot;Prof. Jorge Sábato&quot;&quot;"/>
        <s v="Instituto del Conurbano"/>
        <s v="Instituto del Desarrollo Humano"/>
        <s v="Instituto Tecnológico Universitario"/>
        <s v="Módulo Allen - AUVR"/>
        <s v="Módulo Allen de Enfermería - ESSA"/>
        <s v="Módulo Andacollo - Facultad de Turismo"/>
        <s v="Módulo Bahía Blanca - Facultad de Derecho y Ciencias Sociales"/>
        <s v="Módulo Catriel - CURZA"/>
        <s v="Módulo Catriel - ESSA"/>
        <s v="Módulo Choele Choel - ESSA"/>
        <s v="Módulo El Chañar - Facultad de Turismo"/>
        <s v="Módulo Esquel de Enfermería - ESSA"/>
        <s v="Módulo Junín de los Andes - Facultad de Turismo"/>
        <s v="Módulo Neuquén - Fac. de Derecho y Cs. Sociales"/>
        <s v="Módulo Trelew - ESSA"/>
        <s v="Módulo Viedma - AUVR"/>
        <s v="Módulo Zapala - Facultad de Humanidades"/>
        <s v="Programa de Desarrollo de las Ciencias Médicas - Convenio con Univ. Nac. de Rosario -"/>
        <s v="Sede Chamical"/>
        <s v="Sede La Rioja"/>
        <s v="Sede San Antonio Oeste . C.U.R.Z.A."/>
        <s v="Sede Universitaria Aimogasta"/>
        <s v="Sede Universitaria Chepes"/>
        <s v="Sede Villa Unión"/>
      </sharedItems>
    </cacheField>
    <cacheField name="Titulo Final">
      <sharedItems containsBlank="1" containsMixedTypes="0" count="19">
        <m/>
        <s v="Licenciado en Administración"/>
        <s v="Licenciado en Comercio Internacional"/>
        <s v="Licenciado en Información Ambiental"/>
        <s v="Licenciado en Trabajo Social"/>
        <s v="Licenciado en Educación Física - Ciclo de Licenciatura"/>
        <s v="Licenciado en Educación Inicial - Ciclo de Licenciatura"/>
        <s v="Licenciado en Sistemas de Información"/>
        <s v="Licenciado en Ciencias de la Educación"/>
        <s v="Profesor en Enseñanza Media de Adultos - Ciclo Profesorado"/>
        <s v="Ingeniero Agrónomo"/>
        <s v="Ingeniero en Alimentos"/>
        <s v="Ingeniero Industrial"/>
        <s v="Licenciado en Ciencias Biológicas"/>
        <s v="Licenciado en Geografía - Ciclo de Licenciatura"/>
        <s v="Licenciado en Historia - Ciclo de Licenciatura"/>
        <s v="Profesor en Geografía"/>
        <s v="Profesor en Historia"/>
        <s v="Técnico en Administración y Gestión Universitaria"/>
      </sharedItems>
    </cacheField>
    <cacheField name="C?d_Area Disciplinaria">
      <sharedItems containsString="0" containsBlank="1" containsMixedTypes="0" containsNumber="1" containsInteger="1" count="7">
        <m/>
        <n v="4"/>
        <n v="5"/>
        <n v="6"/>
        <n v="9"/>
        <n v="1"/>
        <n v="10"/>
      </sharedItems>
    </cacheField>
    <cacheField name=" Area Disciplinaria ">
      <sharedItems containsBlank="1" containsMixedTypes="0" count="7">
        <m/>
        <s v="Cs. Económicas"/>
        <s v="Cs. Exactas"/>
        <s v="Cs. Sociales"/>
        <s v="Humanidades"/>
        <s v="Agronomía"/>
        <s v="Ingeniería"/>
      </sharedItems>
    </cacheField>
    <cacheField name="Clasificaci?n carrera">
      <sharedItems containsBlank="1" containsMixedTypes="0" count="6">
        <m/>
        <s v="L5"/>
        <s v="L4"/>
        <s v="A2"/>
        <s v="A3"/>
        <s v="C3"/>
      </sharedItems>
    </cacheField>
    <cacheField name="Total Alumnos Ajustados">
      <sharedItems containsSemiMixedTypes="0" containsString="0" containsMixedTypes="0" containsNumber="1"/>
    </cacheField>
    <cacheField name="Nuevos Inscriptos Ajustados">
      <sharedItems containsSemiMixedTypes="0" containsString="0" containsMixedTypes="0" containsNumber="1"/>
    </cacheField>
    <cacheField name="Reinscriptos Activos">
      <sharedItems containsSemiMixedTypes="0" containsString="0" containsMixedTypes="0" containsNumber="1" containsInteger="1"/>
    </cacheField>
    <cacheField name="Total Alumnos (sin ajustar)">
      <sharedItems containsSemiMixedTypes="0" containsString="0" containsMixedTypes="0" containsNumber="1" containsInteger="1"/>
    </cacheField>
    <cacheField name="Nuevos inscriptos (sin ajustar)">
      <sharedItems containsSemiMixedTypes="0" containsString="0" containsMixedTypes="0" containsNumber="1" containsInteger="1" count="28">
        <n v="2654"/>
        <n v="138"/>
        <n v="88"/>
        <n v="16"/>
        <n v="46"/>
        <n v="47"/>
        <n v="0"/>
        <n v="11"/>
        <n v="461"/>
        <n v="97"/>
        <n v="246"/>
        <n v="21"/>
        <n v="39"/>
        <n v="14"/>
        <n v="127"/>
        <n v="89"/>
        <n v="333"/>
        <n v="49"/>
        <n v="55"/>
        <n v="143"/>
        <n v="7"/>
        <n v="29"/>
        <n v="24"/>
        <n v="149"/>
        <n v="152"/>
        <n v="8"/>
        <n v="38"/>
        <n v="20"/>
      </sharedItems>
    </cacheField>
    <cacheField name="Reinscriptos (total)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9:I46" sheet="RESUMEN"/>
  </cacheSource>
  <cacheFields count="13">
    <cacheField name="Universidad">
      <sharedItems containsMixedTypes="0" count="2">
        <s v="TOTAL UNIVERSIDAD"/>
        <s v="Universidad Nacional de Luján"/>
      </sharedItems>
    </cacheField>
    <cacheField name="Localidad">
      <sharedItems containsBlank="1" containsMixedTypes="0" count="9">
        <m/>
        <s v="Campana"/>
        <s v="Chivilcoy - Agencia Aca"/>
        <s v="San Miguel"/>
        <s v="Mercedes"/>
        <s v="Merlo"/>
        <s v="25 De Mayo"/>
        <s v="San Fernando"/>
        <s v="Lujan"/>
      </sharedItems>
    </cacheField>
    <cacheField name=" Unidad Acad?mica ">
      <sharedItems containsBlank="1" containsMixedTypes="0" count="162">
        <m/>
        <s v="Centro Regional Campana"/>
        <s v="Centro Regional Chivilcoy"/>
        <s v="Centro Regional San Miguel"/>
        <s v="Delegacion Academica Mercedes"/>
        <s v="Delegación Académica Merlo"/>
        <s v="Delegacion Academica Moreno"/>
        <s v="Delegación Académica Pergamino"/>
        <s v="Delegación Académica San Fernando"/>
        <s v="Rectorado"/>
        <s v="Unidad Penal N° 5 dependiente del SEPENBA"/>
        <s v="Asentamiento Universitario San Martín de los Andes"/>
        <s v="Asentamiento Universitario Villa Regina"/>
        <s v="Asentamiento Universitario Zapala"/>
        <s v="Centro Regional Universitario Bariloche"/>
        <s v="Centro Universitario Regional Zona Atlántica"/>
        <s v="Departamento de Ciencias Económicas"/>
        <s v="Departamento de Derecho y Ciencias Políticas"/>
        <s v="Departamento de Humanidades y Ciencias Sociales"/>
        <s v="Departamento de Ingeniería e Investigaciones Tecnológicas"/>
        <s v="Escuela de Arqueología"/>
        <s v="Escuela de Ciencia y Tecnología"/>
        <s v="Escuela de Ciencias de Información"/>
        <s v="Escuela de Economía y Negocios"/>
        <s v="Escuela de Economía y Negocios - Centro"/>
        <s v="Escuela de Economía y Negocios - San Isidro"/>
        <s v="Escuela de Enfermería"/>
        <s v="Escuela de Fonoaudiología"/>
        <s v="Escuela de Formación Continua"/>
        <s v="Escuela de Humanidades"/>
        <s v="Escuela de Humanidades - Centro"/>
        <s v="Escuela de Humanidades - Rosario"/>
        <s v="Escuela de Kinesiología y Fisioterapia"/>
        <s v="Escuela de Medicina"/>
        <s v="Escuela de Nutrición"/>
        <s v="Escuela de Política y Gobierno"/>
        <s v="Escuela de Trabajo Social"/>
        <s v="Escuela deTecnología Médica"/>
        <s v="Escuela Superior de Ciencias de la Salud"/>
        <s v="Escuela Superior de Derecho"/>
        <s v="Escuela Superior de Idiomas"/>
        <s v="Escuela Superior de Salud y Medio Ambiente"/>
        <s v="Escuela Superior de Trabajo Social"/>
        <s v="Escuela Universitaria de Análisis de Alimentos"/>
        <s v="Escuela Universitaria de Recursos Humanos y Técnicos del Equipo de Salud"/>
        <s v="Escuela Universitaria del Alimento"/>
        <s v="Extensión Catuna"/>
        <s v="Facultad  de Ciencias Naturales - Sede Esquel"/>
        <s v="Facultad de  Ciencias Agrarias"/>
        <s v="Facultad de Administración, Economía y Negocios"/>
        <s v="Facultad de Agronomía"/>
        <s v="Facultad de Arquitectura Diseño y Urbanismo"/>
        <s v="Facultad de Arquitectura y Urbanismo"/>
        <s v="Facultad de Arquitectura, Urbanismo y Diseño Industrial"/>
        <s v="Facultad de Arte"/>
        <s v="Facultad de Artes y Diseño"/>
        <s v="Facultad de Bellas Artes"/>
        <s v="Facultad de Bioquímica y Ciencias Biológicas"/>
        <s v="Facultad de Bromatología"/>
        <s v="Facultad de Ciencia Naturales - Sede Puerto Madryn"/>
        <s v="Facultad de Ciencias Agrarias"/>
        <s v="Facultad de Ciencias Agrarias y Forestales"/>
        <s v="Facultad de Ciencias Agropecuarias"/>
        <s v="Facultad de Ciencias Aplicadas a la Industria"/>
        <s v="Facultad de Ciencias Astronómicas y Geofísicas"/>
        <s v="Facultad de Ciencias de la Administración"/>
        <s v="Facultad de Ciencias de la Alimentación"/>
        <s v="Facultad de Ciencias de la Educación"/>
        <s v="Facultad de Ciencias de la Salud"/>
        <s v="Facultad de Ciencias Económicas"/>
        <s v="Facultad de Ciencias Econòmicas"/>
        <s v="Facultad de Ciencias Económicas - Delegación San Rafael"/>
        <s v="Facultad de Ciencias Económicas - Sede Comodoro Rivadavia"/>
        <s v="Facultad de Ciencias Económicas - Sede Esquel"/>
        <s v="Facultad de Ciencias Económicas - Sede Trelew"/>
        <s v="Facultad de Ciencias Económicas - Sede Ushuaia"/>
        <s v="Facultad de Ciencias Económicas y de Administración"/>
        <s v="Facultad de Ciencias Económicas y Jurídicas"/>
        <s v="Facultad de Ciencias Exactas"/>
        <s v="Facultad de Ciencias Exactas y Naturales"/>
        <s v="Facultad de Ciencias Exactas, Físicas y Naturales"/>
        <s v="Facultad de Ciencias Humanas"/>
        <s v="Facultad de Ciencias Jurídicas - Sede Comodoro Rivadavia"/>
        <s v="Facultad de Ciencias Jurídicas - Sede Esquel"/>
        <s v="Facultad de Ciencias Jurídicas - Sede Puerto Madryn"/>
        <s v="Facultad de Ciencias Jurídicas - Sede Trelew"/>
        <s v="Facultad de Ciencias Jurídicas y Sociales"/>
        <s v="Facultad de Ciencias Médicas"/>
        <s v="Facultad de Ciencias Naturales - Sede Comodoro Rivadavia"/>
        <s v="Facultad de Ciencias Naturales - Sede Trelew"/>
        <s v="Facultad de Ciencias Naturales y Museo"/>
        <s v="Facultad de Ciencias Políticas y Sociales"/>
        <s v="Facultad de Ciencias Químicas"/>
        <s v="Facultad de Ciencias Sociales"/>
        <s v="Facultad de Ciencias Veterinarias"/>
        <s v="Facultad de Derecho"/>
        <s v="Facultad de Derecho y Ciencias Sociales"/>
        <s v="Facultad de Economía y Administración"/>
        <s v="Facultad de Educación Elemental y Especial"/>
        <s v="Facultad de Filosofía y Humanidades"/>
        <s v="Facultad de Filosofía y Letras"/>
        <s v="Facultad de Humanidades"/>
        <s v="Facultad de Humanidades y Ciencias"/>
        <s v="Facultad de Humanidades y Ciencias de la Educación"/>
        <s v="Facultad de Humanidades y Ciencias Sociales"/>
        <s v="Facultad de Humanidades y Ciencias Sociales - Sede Comodoro Rivadavia"/>
        <s v="Facultad de Humanidades y Ciencias Sociales - Sede Trelew"/>
        <s v="Facultad de Informática"/>
        <s v="Facultad de Ingeniería"/>
        <s v="Facultad de Ingenieria  - Sede Esquel"/>
        <s v="Facultad de Ingeniería - Sede Comodoro Rivadavia"/>
        <s v="Facultad de Ingenieria - Sede Puerto Madryn"/>
        <s v="Facultad de Ingeniería - Sede Trelew"/>
        <s v="Facultad de Ingeniería - Sede Ushuaia"/>
        <s v="Facultad de Ingeniería Química"/>
        <s v="Facultad de Ingeniería y Ciencias Hídricas"/>
        <s v="Facultad de Lenguas"/>
        <s v="Facultad de Matemáticas, Astronomía y Física"/>
        <s v="Facultad de Odontología"/>
        <s v="Facultad de Periodismo y Comunicación Social"/>
        <s v="Facultad de Psicología"/>
        <s v="Facultad de Recursos Naturales"/>
        <s v="Facultad de Tecnología y Ciencias Aplicadas"/>
        <s v="Facultad de Trabajo Social"/>
        <s v="Facultad de Turismo"/>
        <s v="Facultad Humanidades y Ciencias Sociales - Sede Ushuaia"/>
        <s v="Inst.Tecnológico Univ. (Sede Gral.Alvear)"/>
        <s v="Inst.Tecnológico Univ. (Sede Luján de Cuyo)"/>
        <s v="Inst.Tecnológico Univ. (Sede Rivadavia)"/>
        <s v="Inst.Tecnológico Univ. (Sede San Rafael)"/>
        <s v="Inst.Tecnológico Univ. (Sede Tunuyán)"/>
        <s v="Instituto Balseiro"/>
        <s v="Instituto de Ciencias"/>
        <s v="Instituto de Ciencias Básicas"/>
        <s v="Instituto de Ciencias de la Rehabilitación y el Movimiento"/>
        <s v="Instituto de Industria"/>
        <s v="Instituto de Investigaciones Biotecnológicas"/>
        <s v="Instituto de Tecnología &quot;Prof. Jorge Sábato&quot;&quot;"/>
        <s v="Instituto del Conurbano"/>
        <s v="Instituto del Desarrollo Humano"/>
        <s v="Instituto Tecnológico Universitario"/>
        <s v="Módulo Allen - AUVR"/>
        <s v="Módulo Allen de Enfermería - ESSA"/>
        <s v="Módulo Andacollo - Facultad de Turismo"/>
        <s v="Módulo Bahía Blanca - Facultad de Derecho y Ciencias Sociales"/>
        <s v="Módulo Catriel - CURZA"/>
        <s v="Módulo Catriel - ESSA"/>
        <s v="Módulo Choele Choel - ESSA"/>
        <s v="Módulo El Chañar - Facultad de Turismo"/>
        <s v="Módulo Esquel de Enfermería - ESSA"/>
        <s v="Módulo Junín de los Andes - Facultad de Turismo"/>
        <s v="Módulo Neuquén - Fac. de Derecho y Cs. Sociales"/>
        <s v="Módulo Trelew - ESSA"/>
        <s v="Módulo Viedma - AUVR"/>
        <s v="Módulo Zapala - Facultad de Humanidades"/>
        <s v="Programa de Desarrollo de las Ciencias Médicas - Convenio con Univ. Nac. de Rosario -"/>
        <s v="Sede Chamical"/>
        <s v="Sede La Rioja"/>
        <s v="Sede San Antonio Oeste . C.U.R.Z.A."/>
        <s v="Sede Universitaria Aimogasta"/>
        <s v="Sede Universitaria Chepes"/>
        <s v="Sede Villa Unión"/>
      </sharedItems>
    </cacheField>
    <cacheField name="Titulo Final">
      <sharedItems containsBlank="1" containsMixedTypes="0" count="19">
        <m/>
        <s v="Licenciado en Administración"/>
        <s v="Licenciado en Comercio Internacional"/>
        <s v="Licenciado en Información Ambiental"/>
        <s v="Licenciado en Trabajo Social"/>
        <s v="Licenciado en Educación Física - Ciclo de Licenciatura"/>
        <s v="Licenciado en Educación Inicial - Ciclo de Licenciatura"/>
        <s v="Licenciado en Sistemas de Información"/>
        <s v="Licenciado en Ciencias de la Educación"/>
        <s v="Profesor en Enseñanza Media de Adultos - Ciclo Profesorado"/>
        <s v="Ingeniero Agrónomo"/>
        <s v="Ingeniero en Alimentos"/>
        <s v="Ingeniero Industrial"/>
        <s v="Licenciado en Ciencias Biológicas"/>
        <s v="Licenciado en Geografía - Ciclo de Licenciatura"/>
        <s v="Licenciado en Historia - Ciclo de Licenciatura"/>
        <s v="Profesor en Geografía"/>
        <s v="Profesor en Historia"/>
        <s v="Técnico en Administración y Gestión Universitaria"/>
      </sharedItems>
    </cacheField>
    <cacheField name="C?d_Area Disciplinaria">
      <sharedItems containsString="0" containsBlank="1" containsMixedTypes="0" containsNumber="1" containsInteger="1" count="7">
        <m/>
        <n v="4"/>
        <n v="5"/>
        <n v="6"/>
        <n v="9"/>
        <n v="1"/>
        <n v="10"/>
      </sharedItems>
    </cacheField>
    <cacheField name=" Area Disciplinaria ">
      <sharedItems containsBlank="1" containsMixedTypes="0" count="7">
        <m/>
        <s v="Cs. Económicas"/>
        <s v="Cs. Exactas"/>
        <s v="Cs. Sociales"/>
        <s v="Humanidades"/>
        <s v="Agronomía"/>
        <s v="Ingeniería"/>
      </sharedItems>
    </cacheField>
    <cacheField name="Clasificaci?n carrera">
      <sharedItems containsBlank="1" containsMixedTypes="0" count="6">
        <m/>
        <s v="L5"/>
        <s v="L4"/>
        <s v="A2"/>
        <s v="A3"/>
        <s v="C3"/>
      </sharedItems>
    </cacheField>
    <cacheField name="Total Alumnos Ajustados">
      <sharedItems containsSemiMixedTypes="0" containsString="0" containsMixedTypes="0" containsNumber="1"/>
    </cacheField>
    <cacheField name="Nuevos Inscriptos Ajustados">
      <sharedItems containsSemiMixedTypes="0" containsString="0" containsMixedTypes="0" containsNumber="1"/>
    </cacheField>
    <cacheField name="Reinscriptos Activos">
      <sharedItems containsSemiMixedTypes="0" containsString="0" containsMixedTypes="0" containsNumber="1" containsInteger="1"/>
    </cacheField>
    <cacheField name="Total Alumnos (sin ajustar)">
      <sharedItems containsSemiMixedTypes="0" containsString="0" containsMixedTypes="0" containsNumber="1" containsInteger="1"/>
    </cacheField>
    <cacheField name="Nuevos inscriptos (sin ajustar)">
      <sharedItems containsSemiMixedTypes="0" containsString="0" containsMixedTypes="0" containsNumber="1" containsInteger="1" count="28">
        <n v="2654"/>
        <n v="138"/>
        <n v="88"/>
        <n v="16"/>
        <n v="46"/>
        <n v="47"/>
        <n v="0"/>
        <n v="11"/>
        <n v="461"/>
        <n v="97"/>
        <n v="246"/>
        <n v="21"/>
        <n v="39"/>
        <n v="14"/>
        <n v="127"/>
        <n v="89"/>
        <n v="333"/>
        <n v="49"/>
        <n v="55"/>
        <n v="143"/>
        <n v="7"/>
        <n v="29"/>
        <n v="24"/>
        <n v="149"/>
        <n v="152"/>
        <n v="8"/>
        <n v="38"/>
        <n v="20"/>
      </sharedItems>
    </cacheField>
    <cacheField name="Reinscriptos (total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B16" firstHeaderRow="2" firstDataRow="2" firstDataCol="1"/>
  <pivotFields count="13">
    <pivotField compact="0" outline="0" subtotalTop="0" showAll="0"/>
    <pivotField compact="0" outline="0" subtotalTop="0" showAll="0"/>
    <pivotField axis="axisRow" compact="0" outline="0" subtotalTop="0" showAll="0">
      <items count="163">
        <item m="1" x="20"/>
        <item m="1" x="60"/>
        <item m="1" x="68"/>
        <item m="1" x="76"/>
        <item m="1" x="79"/>
        <item m="1" x="95"/>
        <item m="1" x="101"/>
        <item m="1" x="122"/>
        <item h="1" x="0"/>
        <item m="1" x="38"/>
        <item m="1" x="39"/>
        <item m="1" x="50"/>
        <item m="1" x="54"/>
        <item m="1" x="69"/>
        <item m="1" x="78"/>
        <item m="1" x="81"/>
        <item m="1" x="93"/>
        <item m="1" x="94"/>
        <item m="1" x="108"/>
        <item m="1" x="11"/>
        <item m="1" x="12"/>
        <item m="1" x="13"/>
        <item m="1" x="14"/>
        <item m="1" x="15"/>
        <item m="1" x="33"/>
        <item m="1" x="40"/>
        <item m="1" x="41"/>
        <item m="1" x="67"/>
        <item m="1" x="96"/>
        <item m="1" x="97"/>
        <item m="1" x="124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8"/>
        <item m="1" x="22"/>
        <item m="1" x="26"/>
        <item m="1" x="27"/>
        <item m="1" x="32"/>
        <item m="1" x="34"/>
        <item m="1" x="36"/>
        <item m="1" x="37"/>
        <item m="1" x="53"/>
        <item m="1" x="62"/>
        <item m="1" x="80"/>
        <item m="1" x="87"/>
        <item m="1" x="92"/>
        <item m="1" x="99"/>
        <item m="1" x="116"/>
        <item m="1" x="117"/>
        <item m="1" x="118"/>
        <item m="1" x="120"/>
        <item m="1" x="55"/>
        <item m="1" x="63"/>
        <item m="1" x="71"/>
        <item m="1" x="91"/>
        <item m="1" x="98"/>
        <item m="1" x="100"/>
        <item m="1" x="126"/>
        <item m="1" x="127"/>
        <item m="1" x="128"/>
        <item m="1" x="129"/>
        <item m="1" x="130"/>
        <item m="1" x="131"/>
        <item m="1" x="133"/>
        <item m="1" x="140"/>
        <item m="1" x="58"/>
        <item m="1" x="65"/>
        <item m="1" x="66"/>
        <item m="1" x="123"/>
        <item m="1" x="49"/>
        <item m="1" x="121"/>
        <item m="1" x="21"/>
        <item m="1" x="23"/>
        <item m="1" x="24"/>
        <item m="1" x="25"/>
        <item m="1" x="29"/>
        <item m="1" x="30"/>
        <item m="1" x="31"/>
        <item m="1" x="35"/>
        <item m="1" x="134"/>
        <item m="1" x="136"/>
        <item m="1" x="137"/>
        <item m="1" x="132"/>
        <item m="1" x="135"/>
        <item m="1" x="138"/>
        <item m="1" x="139"/>
        <item m="1" x="104"/>
        <item m="1" x="16"/>
        <item m="1" x="17"/>
        <item m="1" x="18"/>
        <item m="1" x="19"/>
        <item m="1" x="28"/>
        <item m="1" x="77"/>
        <item x="9"/>
        <item m="1" x="47"/>
        <item m="1" x="59"/>
        <item m="1" x="72"/>
        <item m="1" x="73"/>
        <item m="1" x="74"/>
        <item m="1" x="75"/>
        <item m="1" x="82"/>
        <item m="1" x="83"/>
        <item m="1" x="84"/>
        <item m="1" x="85"/>
        <item m="1" x="88"/>
        <item m="1" x="89"/>
        <item m="1" x="105"/>
        <item m="1" x="106"/>
        <item m="1" x="109"/>
        <item m="1" x="110"/>
        <item m="1" x="111"/>
        <item m="1" x="112"/>
        <item m="1" x="113"/>
        <item m="1" x="125"/>
        <item m="1" x="42"/>
        <item m="1" x="44"/>
        <item m="1" x="52"/>
        <item m="1" x="56"/>
        <item m="1" x="61"/>
        <item m="1" x="64"/>
        <item m="1" x="86"/>
        <item m="1" x="90"/>
        <item m="1" x="103"/>
        <item m="1" x="107"/>
        <item m="1" x="119"/>
        <item m="1" x="46"/>
        <item m="1" x="156"/>
        <item m="1" x="157"/>
        <item m="1" x="159"/>
        <item m="1" x="160"/>
        <item m="1" x="161"/>
        <item m="1" x="43"/>
        <item m="1" x="45"/>
        <item m="1" x="51"/>
        <item m="1" x="57"/>
        <item m="1" x="102"/>
        <item m="1" x="114"/>
        <item m="1" x="115"/>
        <item m="1" x="155"/>
        <item m="1" x="48"/>
        <item m="1" x="70"/>
        <item x="1"/>
        <item x="2"/>
        <item x="3"/>
        <item x="4"/>
        <item x="5"/>
        <item x="6"/>
        <item x="7"/>
        <item x="8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  <pivotField compact="0" outline="0" subtotalTop="0" showAll="0" numFmtId="43"/>
    <pivotField compact="0" outline="0" subtotalTop="0" showAll="0"/>
    <pivotField compact="0" outline="0" subtotalTop="0" showAll="0" numFmtId="172"/>
    <pivotField compact="0" outline="0" subtotalTop="0" showAll="0" numFmtId="172"/>
    <pivotField compact="0" outline="0" subtotalTop="0" showAll="0" numFmtId="172"/>
  </pivotFields>
  <rowFields count="1">
    <field x="2"/>
  </rowFields>
  <rowItems count="11">
    <i>
      <x v="105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Items count="1">
    <i/>
  </colItems>
  <dataFields count="1">
    <dataField name="Suma de Total Alumnos Ajustados" fld="7" baseField="0" baseItem="0" numFmtId="172"/>
  </dataFields>
  <formats count="6"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F4:G16" firstHeaderRow="2" firstDataRow="2" firstDataCol="1"/>
  <pivotFields count="13">
    <pivotField compact="0" outline="0" subtotalTop="0" showAll="0"/>
    <pivotField compact="0" outline="0" subtotalTop="0" showAll="0"/>
    <pivotField axis="axisRow" compact="0" outline="0" subtotalTop="0" showAll="0">
      <items count="163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4"/>
        <item m="1" x="47"/>
        <item m="1" x="49"/>
        <item m="1" x="50"/>
        <item m="1" x="52"/>
        <item m="1" x="53"/>
        <item m="1" x="54"/>
        <item m="1" x="55"/>
        <item m="1" x="56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x="9"/>
        <item m="1" x="158"/>
        <item h="1" x="0"/>
        <item m="1" x="46"/>
        <item m="1" x="156"/>
        <item m="1" x="157"/>
        <item m="1" x="159"/>
        <item m="1" x="160"/>
        <item m="1" x="161"/>
        <item m="1" x="43"/>
        <item m="1" x="45"/>
        <item m="1" x="51"/>
        <item m="1" x="57"/>
        <item m="1" x="102"/>
        <item m="1" x="114"/>
        <item m="1" x="115"/>
        <item m="1" x="155"/>
        <item m="1" x="48"/>
        <item m="1" x="70"/>
        <item x="1"/>
        <item x="2"/>
        <item x="3"/>
        <item x="4"/>
        <item x="5"/>
        <item x="6"/>
        <item x="7"/>
        <item x="8"/>
        <item x="10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 numFmtId="4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1">
    <i>
      <x v="134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Items count="1">
    <i/>
  </colItems>
  <dataFields count="1">
    <dataField name="Cuenta de Titulo Final" fld="3" subtotal="count" baseField="0" baseItem="0"/>
  </dataFields>
  <formats count="5"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dataOnly="0" type="all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7">
      <selection activeCell="B10" sqref="B10"/>
    </sheetView>
  </sheetViews>
  <sheetFormatPr defaultColWidth="11.421875" defaultRowHeight="12.75"/>
  <cols>
    <col min="1" max="1" width="1.7109375" style="0" customWidth="1"/>
    <col min="2" max="2" width="21.7109375" style="0" customWidth="1"/>
    <col min="3" max="3" width="66.28125" style="0" customWidth="1"/>
    <col min="4" max="4" width="2.28125" style="0" customWidth="1"/>
  </cols>
  <sheetData>
    <row r="2" spans="1:4" ht="12.75">
      <c r="A2" s="185" t="s">
        <v>65</v>
      </c>
      <c r="B2" s="185"/>
      <c r="C2" s="185"/>
      <c r="D2" s="185"/>
    </row>
    <row r="3" spans="2:3" ht="12.75">
      <c r="B3" s="149"/>
      <c r="C3" s="150"/>
    </row>
    <row r="4" spans="1:4" ht="12.75">
      <c r="A4" s="186" t="s">
        <v>20</v>
      </c>
      <c r="B4" s="186"/>
      <c r="C4" s="186"/>
      <c r="D4" s="186"/>
    </row>
    <row r="5" spans="2:3" ht="13.5" thickBot="1">
      <c r="B5" s="150"/>
      <c r="C5" s="150"/>
    </row>
    <row r="6" spans="1:4" ht="13.5" thickBot="1">
      <c r="A6" s="151"/>
      <c r="B6" s="152"/>
      <c r="C6" s="152"/>
      <c r="D6" s="153"/>
    </row>
    <row r="7" spans="1:4" ht="13.5" thickBot="1">
      <c r="A7" s="154"/>
      <c r="B7" s="187" t="s">
        <v>39</v>
      </c>
      <c r="C7" s="188"/>
      <c r="D7" s="155"/>
    </row>
    <row r="8" spans="1:4" ht="12.75">
      <c r="A8" s="154"/>
      <c r="B8" s="156"/>
      <c r="C8" s="157"/>
      <c r="D8" s="155"/>
    </row>
    <row r="9" spans="1:4" ht="27.75" customHeight="1">
      <c r="A9" s="154"/>
      <c r="B9" s="189" t="s">
        <v>138</v>
      </c>
      <c r="C9" s="189"/>
      <c r="D9" s="155"/>
    </row>
    <row r="10" spans="1:4" ht="9.75" customHeight="1">
      <c r="A10" s="154"/>
      <c r="D10" s="155"/>
    </row>
    <row r="11" spans="1:4" ht="12.75">
      <c r="A11" s="154"/>
      <c r="B11" s="184" t="s">
        <v>116</v>
      </c>
      <c r="C11" s="184"/>
      <c r="D11" s="155"/>
    </row>
    <row r="12" spans="1:4" ht="12.75">
      <c r="A12" s="154"/>
      <c r="B12" s="158"/>
      <c r="C12" s="157"/>
      <c r="D12" s="155"/>
    </row>
    <row r="13" spans="1:4" ht="12.75">
      <c r="A13" s="154"/>
      <c r="B13" s="159"/>
      <c r="C13" s="160" t="s">
        <v>117</v>
      </c>
      <c r="D13" s="155"/>
    </row>
    <row r="14" spans="1:4" ht="12.75">
      <c r="A14" s="154"/>
      <c r="B14" s="157"/>
      <c r="C14" s="157"/>
      <c r="D14" s="155"/>
    </row>
    <row r="15" spans="1:4" ht="25.5">
      <c r="A15" s="154"/>
      <c r="B15" s="161"/>
      <c r="C15" s="160" t="s">
        <v>118</v>
      </c>
      <c r="D15" s="155"/>
    </row>
    <row r="16" spans="1:4" ht="12.75">
      <c r="A16" s="154"/>
      <c r="B16" s="162"/>
      <c r="C16" s="157"/>
      <c r="D16" s="155"/>
    </row>
    <row r="17" spans="1:4" ht="12.75">
      <c r="A17" s="154"/>
      <c r="B17" s="163"/>
      <c r="C17" s="160" t="s">
        <v>119</v>
      </c>
      <c r="D17" s="155"/>
    </row>
    <row r="18" spans="1:4" ht="13.5" thickBot="1">
      <c r="A18" s="164"/>
      <c r="B18" s="165"/>
      <c r="C18" s="165"/>
      <c r="D18" s="166"/>
    </row>
    <row r="19" ht="14.25" customHeight="1"/>
  </sheetData>
  <sheetProtection/>
  <mergeCells count="5">
    <mergeCell ref="B11:C11"/>
    <mergeCell ref="A2:D2"/>
    <mergeCell ref="A4:D4"/>
    <mergeCell ref="B7:C7"/>
    <mergeCell ref="B9:C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46"/>
  <sheetViews>
    <sheetView zoomScalePageLayoutView="0" workbookViewId="0" topLeftCell="E7">
      <selection activeCell="O12" sqref="O12"/>
    </sheetView>
  </sheetViews>
  <sheetFormatPr defaultColWidth="11.421875" defaultRowHeight="12.75"/>
  <cols>
    <col min="1" max="1" width="31.140625" style="17" customWidth="1"/>
    <col min="2" max="2" width="46.140625" style="17" customWidth="1"/>
    <col min="3" max="3" width="10.8515625" style="128" bestFit="1" customWidth="1"/>
    <col min="4" max="4" width="9.57421875" style="23" bestFit="1" customWidth="1"/>
    <col min="5" max="5" width="9.00390625" style="23" bestFit="1" customWidth="1"/>
    <col min="6" max="6" width="11.57421875" style="25" customWidth="1"/>
    <col min="7" max="8" width="10.421875" style="25" bestFit="1" customWidth="1"/>
    <col min="9" max="9" width="11.421875" style="25" customWidth="1"/>
    <col min="10" max="10" width="1.1484375" style="18" customWidth="1"/>
    <col min="11" max="11" width="10.8515625" style="24" bestFit="1" customWidth="1"/>
    <col min="12" max="12" width="12.00390625" style="17" bestFit="1" customWidth="1"/>
    <col min="13" max="13" width="11.140625" style="17" bestFit="1" customWidth="1"/>
    <col min="14" max="16384" width="11.421875" style="17" customWidth="1"/>
  </cols>
  <sheetData>
    <row r="2" spans="5:9" ht="11.25">
      <c r="E2" s="53">
        <f>+'Cálculo Nuevos Inscriptos Ajust'!H10</f>
        <v>1782.3655337507437</v>
      </c>
      <c r="F2" s="54">
        <f>SUM('BASE ÚLTIMO AÑO INFORMADO'!I10:M10)</f>
        <v>6927</v>
      </c>
      <c r="G2" s="54"/>
      <c r="H2" s="54">
        <f>+'BASE ÚLTIMO AÑO INFORMADO'!F10</f>
        <v>2654</v>
      </c>
      <c r="I2" s="54">
        <f>SUM('BASE ÚLTIMO AÑO INFORMADO'!O10)</f>
        <v>13527</v>
      </c>
    </row>
    <row r="5" ht="18">
      <c r="A5" s="31" t="s">
        <v>65</v>
      </c>
    </row>
    <row r="6" ht="15">
      <c r="A6" s="32" t="s">
        <v>34</v>
      </c>
    </row>
    <row r="7" ht="15">
      <c r="A7" s="32" t="s">
        <v>40</v>
      </c>
    </row>
    <row r="8" ht="12" thickBot="1"/>
    <row r="9" spans="1:32" ht="36" customHeight="1" thickBot="1">
      <c r="A9" s="36" t="str">
        <f>+'BASE ÚLTIMO AÑO INFORMADO'!A9</f>
        <v> Unidad Académica </v>
      </c>
      <c r="B9" s="36" t="str">
        <f>+'BASE ÚLTIMO AÑO INFORMADO'!B9</f>
        <v>Titulo Final</v>
      </c>
      <c r="C9" s="38" t="s">
        <v>27</v>
      </c>
      <c r="D9" s="39" t="s">
        <v>28</v>
      </c>
      <c r="E9" s="40" t="s">
        <v>29</v>
      </c>
      <c r="F9" s="41" t="s">
        <v>30</v>
      </c>
      <c r="G9" s="42" t="s">
        <v>32</v>
      </c>
      <c r="H9" s="43" t="s">
        <v>31</v>
      </c>
      <c r="I9" s="41" t="s">
        <v>33</v>
      </c>
      <c r="J9" s="9"/>
      <c r="K9" s="57" t="s">
        <v>35</v>
      </c>
      <c r="L9" s="35" t="s">
        <v>36</v>
      </c>
      <c r="M9" s="37" t="s">
        <v>37</v>
      </c>
      <c r="N9" s="9"/>
      <c r="O9" s="9"/>
      <c r="P9" s="9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13" ht="11.25" customHeight="1" thickBot="1">
      <c r="A10" s="44"/>
      <c r="B10" s="44"/>
      <c r="C10" s="129"/>
      <c r="D10" s="45">
        <f aca="true" t="shared" si="0" ref="D10:I10">SUM(D11:D46)</f>
        <v>8709.36553375074</v>
      </c>
      <c r="E10" s="45">
        <f t="shared" si="0"/>
        <v>1782.3655337507437</v>
      </c>
      <c r="F10" s="45">
        <f t="shared" si="0"/>
        <v>6927</v>
      </c>
      <c r="G10" s="45">
        <f t="shared" si="0"/>
        <v>16181</v>
      </c>
      <c r="H10" s="45">
        <f t="shared" si="0"/>
        <v>2654</v>
      </c>
      <c r="I10" s="51">
        <f t="shared" si="0"/>
        <v>13527</v>
      </c>
      <c r="K10" s="61">
        <f>+E10/H10</f>
        <v>0.671577066221079</v>
      </c>
      <c r="L10" s="62">
        <f>+F10/I10</f>
        <v>0.5120869372366378</v>
      </c>
      <c r="M10" s="63">
        <f>+D10/G10</f>
        <v>0.5382464330851456</v>
      </c>
    </row>
    <row r="11" spans="1:13" ht="11.25">
      <c r="A11" s="67" t="str">
        <f>+'BASE ÚLTIMO AÑO INFORMADO'!A11</f>
        <v>Centro Regional Campana</v>
      </c>
      <c r="B11" s="68" t="str">
        <f>+'BASE ÚLTIMO AÑO INFORMADO'!B11</f>
        <v>Licenciado en Administración</v>
      </c>
      <c r="C11" s="130" t="str">
        <f>+'Clasif de carreras x duración'!F11</f>
        <v>L5</v>
      </c>
      <c r="D11" s="121">
        <f>+E11+F11</f>
        <v>512.8909090909091</v>
      </c>
      <c r="E11" s="52">
        <f>+'Cálculo Nuevos Inscriptos Ajust'!H11</f>
        <v>107.89090909090909</v>
      </c>
      <c r="F11" s="124">
        <f>SUM('BASE ÚLTIMO AÑO INFORMADO'!I11:M11)</f>
        <v>405</v>
      </c>
      <c r="G11" s="70">
        <f>+H11+I11</f>
        <v>1018</v>
      </c>
      <c r="H11" s="71">
        <f>+'BASE ÚLTIMO AÑO INFORMADO'!F11</f>
        <v>138</v>
      </c>
      <c r="I11" s="69">
        <f>+'BASE ÚLTIMO AÑO INFORMADO'!O11</f>
        <v>880</v>
      </c>
      <c r="K11" s="58">
        <f aca="true" t="shared" si="1" ref="K11:K46">IF(H11&gt;0,E11/H11,"-")</f>
        <v>0.7818181818181819</v>
      </c>
      <c r="L11" s="59">
        <f aca="true" t="shared" si="2" ref="L11:L46">IF(I11&gt;0,F11/I11,"-")</f>
        <v>0.4602272727272727</v>
      </c>
      <c r="M11" s="60">
        <f aca="true" t="shared" si="3" ref="M11:M46">IF(G11&gt;0,D11/G11,"-")</f>
        <v>0.5038221110912663</v>
      </c>
    </row>
    <row r="12" spans="1:13" ht="11.25">
      <c r="A12" s="19" t="str">
        <f>+'BASE ÚLTIMO AÑO INFORMADO'!A12</f>
        <v>Centro Regional Campana</v>
      </c>
      <c r="B12" s="30" t="str">
        <f>+'BASE ÚLTIMO AÑO INFORMADO'!B12</f>
        <v>Licenciado en Comercio Internacional</v>
      </c>
      <c r="C12" s="131" t="str">
        <f>+'Clasif de carreras x duración'!F12</f>
        <v>L5</v>
      </c>
      <c r="D12" s="122">
        <f aca="true" t="shared" si="4" ref="D12:D46">+E12+F12</f>
        <v>295.27272727272725</v>
      </c>
      <c r="E12" s="10">
        <f>+'Cálculo Nuevos Inscriptos Ajust'!H12</f>
        <v>63.27272727272728</v>
      </c>
      <c r="F12" s="125">
        <f>SUM('BASE ÚLTIMO AÑO INFORMADO'!I12:M12)</f>
        <v>232</v>
      </c>
      <c r="G12" s="29">
        <f aca="true" t="shared" si="5" ref="G12:G46">+H12+I12</f>
        <v>546</v>
      </c>
      <c r="H12" s="27">
        <f>+'BASE ÚLTIMO AÑO INFORMADO'!F12</f>
        <v>88</v>
      </c>
      <c r="I12" s="28">
        <f>+'BASE ÚLTIMO AÑO INFORMADO'!O12</f>
        <v>458</v>
      </c>
      <c r="K12" s="58">
        <f t="shared" si="1"/>
        <v>0.71900826446281</v>
      </c>
      <c r="L12" s="59">
        <f t="shared" si="2"/>
        <v>0.5065502183406113</v>
      </c>
      <c r="M12" s="60">
        <f t="shared" si="3"/>
        <v>0.5407925407925408</v>
      </c>
    </row>
    <row r="13" spans="1:13" ht="11.25">
      <c r="A13" s="19" t="str">
        <f>+'BASE ÚLTIMO AÑO INFORMADO'!A13</f>
        <v>Centro Regional Campana</v>
      </c>
      <c r="B13" s="30" t="str">
        <f>+'BASE ÚLTIMO AÑO INFORMADO'!B13</f>
        <v>Licenciado en Información Ambiental</v>
      </c>
      <c r="C13" s="131" t="str">
        <f>+'Clasif de carreras x duración'!F13</f>
        <v>L4</v>
      </c>
      <c r="D13" s="122">
        <f t="shared" si="4"/>
        <v>47.64705882352941</v>
      </c>
      <c r="E13" s="10">
        <f>+'Cálculo Nuevos Inscriptos Ajust'!H13</f>
        <v>5.647058823529412</v>
      </c>
      <c r="F13" s="125">
        <f>SUM('BASE ÚLTIMO AÑO INFORMADO'!I13:M13)</f>
        <v>42</v>
      </c>
      <c r="G13" s="29">
        <f t="shared" si="5"/>
        <v>82</v>
      </c>
      <c r="H13" s="27">
        <f>+'BASE ÚLTIMO AÑO INFORMADO'!F13</f>
        <v>16</v>
      </c>
      <c r="I13" s="28">
        <f>+'BASE ÚLTIMO AÑO INFORMADO'!O13</f>
        <v>66</v>
      </c>
      <c r="K13" s="58">
        <f t="shared" si="1"/>
        <v>0.35294117647058826</v>
      </c>
      <c r="L13" s="59">
        <f t="shared" si="2"/>
        <v>0.6363636363636364</v>
      </c>
      <c r="M13" s="60">
        <f t="shared" si="3"/>
        <v>0.5810616929698709</v>
      </c>
    </row>
    <row r="14" spans="1:13" ht="11.25">
      <c r="A14" s="19" t="str">
        <f>+'BASE ÚLTIMO AÑO INFORMADO'!A14</f>
        <v>Centro Regional Campana</v>
      </c>
      <c r="B14" s="30" t="str">
        <f>+'BASE ÚLTIMO AÑO INFORMADO'!B14</f>
        <v>Licenciado en Trabajo Social</v>
      </c>
      <c r="C14" s="131" t="str">
        <f>+'Clasif de carreras x duración'!F14</f>
        <v>L5</v>
      </c>
      <c r="D14" s="122">
        <f t="shared" si="4"/>
        <v>185.66666666666666</v>
      </c>
      <c r="E14" s="10">
        <f>+'Cálculo Nuevos Inscriptos Ajust'!H14</f>
        <v>30.666666666666664</v>
      </c>
      <c r="F14" s="125">
        <f>SUM('BASE ÚLTIMO AÑO INFORMADO'!I14:M14)</f>
        <v>155</v>
      </c>
      <c r="G14" s="29">
        <f t="shared" si="5"/>
        <v>287</v>
      </c>
      <c r="H14" s="27">
        <f>+'BASE ÚLTIMO AÑO INFORMADO'!F14</f>
        <v>46</v>
      </c>
      <c r="I14" s="28">
        <f>+'BASE ÚLTIMO AÑO INFORMADO'!O14</f>
        <v>241</v>
      </c>
      <c r="K14" s="58">
        <f t="shared" si="1"/>
        <v>0.6666666666666666</v>
      </c>
      <c r="L14" s="59">
        <f t="shared" si="2"/>
        <v>0.6431535269709544</v>
      </c>
      <c r="M14" s="60">
        <f t="shared" si="3"/>
        <v>0.6469221835075494</v>
      </c>
    </row>
    <row r="15" spans="1:13" ht="11.25">
      <c r="A15" s="19" t="str">
        <f>+'BASE ÚLTIMO AÑO INFORMADO'!A15</f>
        <v>Centro Regional Chivilcoy</v>
      </c>
      <c r="B15" s="30" t="str">
        <f>+'BASE ÚLTIMO AÑO INFORMADO'!B15</f>
        <v>Licenciado en Administración</v>
      </c>
      <c r="C15" s="131" t="str">
        <f>+'Clasif de carreras x duración'!F15</f>
        <v>L5</v>
      </c>
      <c r="D15" s="122">
        <f t="shared" si="4"/>
        <v>226.6</v>
      </c>
      <c r="E15" s="10">
        <f>+'Cálculo Nuevos Inscriptos Ajust'!H15</f>
        <v>37.6</v>
      </c>
      <c r="F15" s="125">
        <f>SUM('BASE ÚLTIMO AÑO INFORMADO'!I15:M15)</f>
        <v>189</v>
      </c>
      <c r="G15" s="29">
        <f t="shared" si="5"/>
        <v>336</v>
      </c>
      <c r="H15" s="27">
        <f>+'BASE ÚLTIMO AÑO INFORMADO'!F15</f>
        <v>47</v>
      </c>
      <c r="I15" s="28">
        <f>+'BASE ÚLTIMO AÑO INFORMADO'!O15</f>
        <v>289</v>
      </c>
      <c r="K15" s="58">
        <f t="shared" si="1"/>
        <v>0.8</v>
      </c>
      <c r="L15" s="59">
        <f t="shared" si="2"/>
        <v>0.6539792387543253</v>
      </c>
      <c r="M15" s="60">
        <f t="shared" si="3"/>
        <v>0.6744047619047618</v>
      </c>
    </row>
    <row r="16" spans="1:13" ht="11.25">
      <c r="A16" s="19" t="str">
        <f>+'BASE ÚLTIMO AÑO INFORMADO'!A16</f>
        <v>Centro Regional Chivilcoy</v>
      </c>
      <c r="B16" s="30" t="str">
        <f>+'BASE ÚLTIMO AÑO INFORMADO'!B16</f>
        <v>Licenciado en Educación Física - Ciclo de Licenciatura</v>
      </c>
      <c r="C16" s="131" t="str">
        <f>+'Clasif de carreras x duración'!F16</f>
        <v>A2</v>
      </c>
      <c r="D16" s="122">
        <f t="shared" si="4"/>
        <v>11</v>
      </c>
      <c r="E16" s="10">
        <f>+'Cálculo Nuevos Inscriptos Ajust'!H16</f>
        <v>0</v>
      </c>
      <c r="F16" s="125">
        <f>SUM('BASE ÚLTIMO AÑO INFORMADO'!I16:M16)</f>
        <v>11</v>
      </c>
      <c r="G16" s="29">
        <f t="shared" si="5"/>
        <v>11</v>
      </c>
      <c r="H16" s="27">
        <f>+'BASE ÚLTIMO AÑO INFORMADO'!F16</f>
        <v>0</v>
      </c>
      <c r="I16" s="28">
        <f>+'BASE ÚLTIMO AÑO INFORMADO'!O16</f>
        <v>11</v>
      </c>
      <c r="K16" s="58" t="str">
        <f t="shared" si="1"/>
        <v>-</v>
      </c>
      <c r="L16" s="59">
        <f t="shared" si="2"/>
        <v>1</v>
      </c>
      <c r="M16" s="60">
        <f t="shared" si="3"/>
        <v>1</v>
      </c>
    </row>
    <row r="17" spans="1:13" ht="11.25">
      <c r="A17" s="19" t="str">
        <f>+'BASE ÚLTIMO AÑO INFORMADO'!A17</f>
        <v>Centro Regional Chivilcoy</v>
      </c>
      <c r="B17" s="30" t="str">
        <f>+'BASE ÚLTIMO AÑO INFORMADO'!B17</f>
        <v>Licenciado en Educación Inicial - Ciclo de Licenciatura</v>
      </c>
      <c r="C17" s="131" t="str">
        <f>+'Clasif de carreras x duración'!F17</f>
        <v>A3</v>
      </c>
      <c r="D17" s="122">
        <f t="shared" si="4"/>
        <v>15</v>
      </c>
      <c r="E17" s="10">
        <f>+'Cálculo Nuevos Inscriptos Ajust'!H17</f>
        <v>0</v>
      </c>
      <c r="F17" s="125">
        <f>SUM('BASE ÚLTIMO AÑO INFORMADO'!I17:M17)</f>
        <v>15</v>
      </c>
      <c r="G17" s="29">
        <f t="shared" si="5"/>
        <v>15</v>
      </c>
      <c r="H17" s="27">
        <f>+'BASE ÚLTIMO AÑO INFORMADO'!F17</f>
        <v>0</v>
      </c>
      <c r="I17" s="28">
        <f>+'BASE ÚLTIMO AÑO INFORMADO'!O17</f>
        <v>15</v>
      </c>
      <c r="K17" s="58" t="str">
        <f t="shared" si="1"/>
        <v>-</v>
      </c>
      <c r="L17" s="59">
        <f t="shared" si="2"/>
        <v>1</v>
      </c>
      <c r="M17" s="60">
        <f t="shared" si="3"/>
        <v>1</v>
      </c>
    </row>
    <row r="18" spans="1:13" ht="11.25">
      <c r="A18" s="19" t="str">
        <f>+'BASE ÚLTIMO AÑO INFORMADO'!A18</f>
        <v>Centro Regional Chivilcoy</v>
      </c>
      <c r="B18" s="30" t="str">
        <f>+'BASE ÚLTIMO AÑO INFORMADO'!B18</f>
        <v>Licenciado en Sistemas de Información</v>
      </c>
      <c r="C18" s="131" t="str">
        <f>+'Clasif de carreras x duración'!F18</f>
        <v>L5</v>
      </c>
      <c r="D18" s="122">
        <f t="shared" si="4"/>
        <v>32.72222222222222</v>
      </c>
      <c r="E18" s="10">
        <f>+'Cálculo Nuevos Inscriptos Ajust'!H18</f>
        <v>6.722222222222223</v>
      </c>
      <c r="F18" s="125">
        <f>SUM('BASE ÚLTIMO AÑO INFORMADO'!I18:M18)</f>
        <v>26</v>
      </c>
      <c r="G18" s="29">
        <f t="shared" si="5"/>
        <v>63</v>
      </c>
      <c r="H18" s="27">
        <f>+'BASE ÚLTIMO AÑO INFORMADO'!F18</f>
        <v>11</v>
      </c>
      <c r="I18" s="28">
        <f>+'BASE ÚLTIMO AÑO INFORMADO'!O18</f>
        <v>52</v>
      </c>
      <c r="K18" s="58">
        <f t="shared" si="1"/>
        <v>0.6111111111111112</v>
      </c>
      <c r="L18" s="59">
        <f t="shared" si="2"/>
        <v>0.5</v>
      </c>
      <c r="M18" s="60">
        <f t="shared" si="3"/>
        <v>0.519400352733686</v>
      </c>
    </row>
    <row r="19" spans="1:13" ht="11.25">
      <c r="A19" s="19" t="str">
        <f>+'BASE ÚLTIMO AÑO INFORMADO'!A19</f>
        <v>Centro Regional San Miguel</v>
      </c>
      <c r="B19" s="30" t="str">
        <f>+'BASE ÚLTIMO AÑO INFORMADO'!B19</f>
        <v>Licenciado en Administración</v>
      </c>
      <c r="C19" s="131" t="str">
        <f>+'Clasif de carreras x duración'!F19</f>
        <v>L5</v>
      </c>
      <c r="D19" s="122">
        <f t="shared" si="4"/>
        <v>1578.65</v>
      </c>
      <c r="E19" s="10">
        <f>+'Cálculo Nuevos Inscriptos Ajust'!H19</f>
        <v>299.65000000000003</v>
      </c>
      <c r="F19" s="125">
        <f>SUM('BASE ÚLTIMO AÑO INFORMADO'!I19:M19)</f>
        <v>1279</v>
      </c>
      <c r="G19" s="29">
        <f t="shared" si="5"/>
        <v>3214</v>
      </c>
      <c r="H19" s="27">
        <f>+'BASE ÚLTIMO AÑO INFORMADO'!F19</f>
        <v>461</v>
      </c>
      <c r="I19" s="28">
        <f>+'BASE ÚLTIMO AÑO INFORMADO'!O19</f>
        <v>2753</v>
      </c>
      <c r="K19" s="58">
        <f t="shared" si="1"/>
        <v>0.65</v>
      </c>
      <c r="L19" s="59">
        <f t="shared" si="2"/>
        <v>0.46458409008354523</v>
      </c>
      <c r="M19" s="60">
        <f t="shared" si="3"/>
        <v>0.49117921593030495</v>
      </c>
    </row>
    <row r="20" spans="1:13" ht="11.25">
      <c r="A20" s="19" t="str">
        <f>+'BASE ÚLTIMO AÑO INFORMADO'!A20</f>
        <v>Centro Regional San Miguel</v>
      </c>
      <c r="B20" s="30" t="str">
        <f>+'BASE ÚLTIMO AÑO INFORMADO'!B20</f>
        <v>Licenciado en Ciencias de la Educación</v>
      </c>
      <c r="C20" s="131" t="str">
        <f>+'Clasif de carreras x duración'!F20</f>
        <v>L5</v>
      </c>
      <c r="D20" s="122">
        <f t="shared" si="4"/>
        <v>240.44</v>
      </c>
      <c r="E20" s="10">
        <f>+'Cálculo Nuevos Inscriptos Ajust'!H20</f>
        <v>50.440000000000005</v>
      </c>
      <c r="F20" s="125">
        <f>SUM('BASE ÚLTIMO AÑO INFORMADO'!I20:M20)</f>
        <v>190</v>
      </c>
      <c r="G20" s="29">
        <f t="shared" si="5"/>
        <v>451</v>
      </c>
      <c r="H20" s="27">
        <f>+'BASE ÚLTIMO AÑO INFORMADO'!F20</f>
        <v>97</v>
      </c>
      <c r="I20" s="28">
        <f>+'BASE ÚLTIMO AÑO INFORMADO'!O20</f>
        <v>354</v>
      </c>
      <c r="K20" s="58">
        <f t="shared" si="1"/>
        <v>0.52</v>
      </c>
      <c r="L20" s="59">
        <f t="shared" si="2"/>
        <v>0.536723163841808</v>
      </c>
      <c r="M20" s="60">
        <f t="shared" si="3"/>
        <v>0.5331263858093126</v>
      </c>
    </row>
    <row r="21" spans="1:13" ht="11.25">
      <c r="A21" s="19" t="str">
        <f>+'BASE ÚLTIMO AÑO INFORMADO'!A21</f>
        <v>Centro Regional San Miguel</v>
      </c>
      <c r="B21" s="30" t="str">
        <f>+'BASE ÚLTIMO AÑO INFORMADO'!B21</f>
        <v>Licenciado en Trabajo Social</v>
      </c>
      <c r="C21" s="131" t="str">
        <f>+'Clasif de carreras x duración'!F21</f>
        <v>L5</v>
      </c>
      <c r="D21" s="122">
        <f t="shared" si="4"/>
        <v>633.0833333333333</v>
      </c>
      <c r="E21" s="10">
        <f>+'Cálculo Nuevos Inscriptos Ajust'!H21</f>
        <v>140.08333333333331</v>
      </c>
      <c r="F21" s="125">
        <f>SUM('BASE ÚLTIMO AÑO INFORMADO'!I21:M21)</f>
        <v>493</v>
      </c>
      <c r="G21" s="29">
        <f t="shared" si="5"/>
        <v>1097</v>
      </c>
      <c r="H21" s="27">
        <f>+'BASE ÚLTIMO AÑO INFORMADO'!F21</f>
        <v>246</v>
      </c>
      <c r="I21" s="28">
        <f>+'BASE ÚLTIMO AÑO INFORMADO'!O21</f>
        <v>851</v>
      </c>
      <c r="K21" s="58">
        <f t="shared" si="1"/>
        <v>0.5694444444444444</v>
      </c>
      <c r="L21" s="59">
        <f t="shared" si="2"/>
        <v>0.5793184488836662</v>
      </c>
      <c r="M21" s="60">
        <f t="shared" si="3"/>
        <v>0.5771042236402308</v>
      </c>
    </row>
    <row r="22" spans="1:13" ht="11.25">
      <c r="A22" s="19" t="str">
        <f>+'BASE ÚLTIMO AÑO INFORMADO'!A22</f>
        <v>Delegacion Academica Mercedes</v>
      </c>
      <c r="B22" s="30" t="str">
        <f>+'BASE ÚLTIMO AÑO INFORMADO'!B22</f>
        <v>Licenciado en Administración</v>
      </c>
      <c r="C22" s="131" t="str">
        <f>+'Clasif de carreras x duración'!F22</f>
        <v>L5</v>
      </c>
      <c r="D22" s="122">
        <f t="shared" si="4"/>
        <v>97.16666666666667</v>
      </c>
      <c r="E22" s="10">
        <f>+'Cálculo Nuevos Inscriptos Ajust'!H22</f>
        <v>15.166666666666666</v>
      </c>
      <c r="F22" s="125">
        <f>SUM('BASE ÚLTIMO AÑO INFORMADO'!I22:M22)</f>
        <v>82</v>
      </c>
      <c r="G22" s="29">
        <f t="shared" si="5"/>
        <v>147</v>
      </c>
      <c r="H22" s="27">
        <f>+'BASE ÚLTIMO AÑO INFORMADO'!F22</f>
        <v>21</v>
      </c>
      <c r="I22" s="28">
        <f>+'BASE ÚLTIMO AÑO INFORMADO'!O22</f>
        <v>126</v>
      </c>
      <c r="K22" s="58">
        <f t="shared" si="1"/>
        <v>0.7222222222222222</v>
      </c>
      <c r="L22" s="59">
        <f t="shared" si="2"/>
        <v>0.6507936507936508</v>
      </c>
      <c r="M22" s="60">
        <f t="shared" si="3"/>
        <v>0.6609977324263039</v>
      </c>
    </row>
    <row r="23" spans="1:13" ht="11.25">
      <c r="A23" s="19" t="str">
        <f>+'BASE ÚLTIMO AÑO INFORMADO'!A23</f>
        <v>Delegación Académica Merlo</v>
      </c>
      <c r="B23" s="30" t="str">
        <f>+'BASE ÚLTIMO AÑO INFORMADO'!B23</f>
        <v>Licenciado en Educación Física - Ciclo de Licenciatura</v>
      </c>
      <c r="C23" s="131" t="str">
        <f>+'Clasif de carreras x duración'!F23</f>
        <v>A2</v>
      </c>
      <c r="D23" s="122">
        <f t="shared" si="4"/>
        <v>14</v>
      </c>
      <c r="E23" s="10">
        <f>+'Cálculo Nuevos Inscriptos Ajust'!H23</f>
        <v>0</v>
      </c>
      <c r="F23" s="125">
        <f>SUM('BASE ÚLTIMO AÑO INFORMADO'!I23:M23)</f>
        <v>14</v>
      </c>
      <c r="G23" s="29">
        <f t="shared" si="5"/>
        <v>18</v>
      </c>
      <c r="H23" s="27">
        <f>+'BASE ÚLTIMO AÑO INFORMADO'!F23</f>
        <v>0</v>
      </c>
      <c r="I23" s="28">
        <f>+'BASE ÚLTIMO AÑO INFORMADO'!O23</f>
        <v>18</v>
      </c>
      <c r="K23" s="58" t="str">
        <f t="shared" si="1"/>
        <v>-</v>
      </c>
      <c r="L23" s="59">
        <f t="shared" si="2"/>
        <v>0.7777777777777778</v>
      </c>
      <c r="M23" s="60">
        <f t="shared" si="3"/>
        <v>0.7777777777777778</v>
      </c>
    </row>
    <row r="24" spans="1:13" ht="11.25">
      <c r="A24" s="19" t="str">
        <f>+'BASE ÚLTIMO AÑO INFORMADO'!A24</f>
        <v>Delegacion Academica Moreno</v>
      </c>
      <c r="B24" s="30" t="str">
        <f>+'BASE ÚLTIMO AÑO INFORMADO'!B24</f>
        <v>Licenciado en Administración</v>
      </c>
      <c r="C24" s="131" t="str">
        <f>+'Clasif de carreras x duración'!F24</f>
        <v>L5</v>
      </c>
      <c r="D24" s="122">
        <f t="shared" si="4"/>
        <v>112.62</v>
      </c>
      <c r="E24" s="10">
        <f>+'Cálculo Nuevos Inscriptos Ajust'!H24</f>
        <v>22.619999999999997</v>
      </c>
      <c r="F24" s="125">
        <f>SUM('BASE ÚLTIMO AÑO INFORMADO'!I24:M24)</f>
        <v>90</v>
      </c>
      <c r="G24" s="29">
        <f t="shared" si="5"/>
        <v>218</v>
      </c>
      <c r="H24" s="27">
        <f>+'BASE ÚLTIMO AÑO INFORMADO'!F24</f>
        <v>39</v>
      </c>
      <c r="I24" s="28">
        <f>+'BASE ÚLTIMO AÑO INFORMADO'!O24</f>
        <v>179</v>
      </c>
      <c r="K24" s="58">
        <f t="shared" si="1"/>
        <v>0.58</v>
      </c>
      <c r="L24" s="59">
        <f t="shared" si="2"/>
        <v>0.5027932960893855</v>
      </c>
      <c r="M24" s="60">
        <f t="shared" si="3"/>
        <v>0.516605504587156</v>
      </c>
    </row>
    <row r="25" spans="1:13" ht="11.25">
      <c r="A25" s="19" t="str">
        <f>+'BASE ÚLTIMO AÑO INFORMADO'!A25</f>
        <v>Delegacion Academica Moreno</v>
      </c>
      <c r="B25" s="30" t="str">
        <f>+'BASE ÚLTIMO AÑO INFORMADO'!B25</f>
        <v>Profesor en Enseñanza Media de Adultos - Ciclo Profesorado</v>
      </c>
      <c r="C25" s="131" t="str">
        <f>+'Clasif de carreras x duración'!F25</f>
        <v>A2</v>
      </c>
      <c r="D25" s="122">
        <f t="shared" si="4"/>
        <v>7.185185185185185</v>
      </c>
      <c r="E25" s="10">
        <f>+'Cálculo Nuevos Inscriptos Ajust'!H25</f>
        <v>5.185185185185185</v>
      </c>
      <c r="F25" s="125">
        <f>SUM('BASE ÚLTIMO AÑO INFORMADO'!I25:M25)</f>
        <v>2</v>
      </c>
      <c r="G25" s="29">
        <f t="shared" si="5"/>
        <v>24</v>
      </c>
      <c r="H25" s="27">
        <f>+'BASE ÚLTIMO AÑO INFORMADO'!F25</f>
        <v>14</v>
      </c>
      <c r="I25" s="28">
        <f>+'BASE ÚLTIMO AÑO INFORMADO'!O25</f>
        <v>10</v>
      </c>
      <c r="K25" s="58">
        <f t="shared" si="1"/>
        <v>0.37037037037037035</v>
      </c>
      <c r="L25" s="59">
        <f t="shared" si="2"/>
        <v>0.2</v>
      </c>
      <c r="M25" s="60">
        <f t="shared" si="3"/>
        <v>0.2993827160493827</v>
      </c>
    </row>
    <row r="26" spans="1:13" ht="11.25">
      <c r="A26" s="19" t="str">
        <f>+'BASE ÚLTIMO AÑO INFORMADO'!A26</f>
        <v>Delegación Académica Pergamino</v>
      </c>
      <c r="B26" s="30" t="str">
        <f>+'BASE ÚLTIMO AÑO INFORMADO'!B26</f>
        <v>Licenciado en Sistemas de Información</v>
      </c>
      <c r="C26" s="131" t="str">
        <f>+'Clasif de carreras x duración'!F26</f>
        <v>L5</v>
      </c>
      <c r="D26" s="122">
        <f t="shared" si="4"/>
        <v>32</v>
      </c>
      <c r="E26" s="10">
        <f>+'Cálculo Nuevos Inscriptos Ajust'!H26</f>
        <v>0</v>
      </c>
      <c r="F26" s="125">
        <f>SUM('BASE ÚLTIMO AÑO INFORMADO'!I26:M26)</f>
        <v>32</v>
      </c>
      <c r="G26" s="29">
        <f t="shared" si="5"/>
        <v>43</v>
      </c>
      <c r="H26" s="27">
        <f>+'BASE ÚLTIMO AÑO INFORMADO'!F26</f>
        <v>0</v>
      </c>
      <c r="I26" s="28">
        <f>+'BASE ÚLTIMO AÑO INFORMADO'!O26</f>
        <v>43</v>
      </c>
      <c r="K26" s="58" t="str">
        <f t="shared" si="1"/>
        <v>-</v>
      </c>
      <c r="L26" s="59">
        <f t="shared" si="2"/>
        <v>0.7441860465116279</v>
      </c>
      <c r="M26" s="60">
        <f t="shared" si="3"/>
        <v>0.7441860465116279</v>
      </c>
    </row>
    <row r="27" spans="1:13" ht="11.25">
      <c r="A27" s="19" t="str">
        <f>+'BASE ÚLTIMO AÑO INFORMADO'!A27</f>
        <v>Delegación Académica San Fernando</v>
      </c>
      <c r="B27" s="30" t="str">
        <f>+'BASE ÚLTIMO AÑO INFORMADO'!B27</f>
        <v>Licenciado en Educación Física - Ciclo de Licenciatura</v>
      </c>
      <c r="C27" s="131" t="str">
        <f>+'Clasif de carreras x duración'!F27</f>
        <v>A2</v>
      </c>
      <c r="D27" s="122">
        <f t="shared" si="4"/>
        <v>13</v>
      </c>
      <c r="E27" s="10">
        <f>+'Cálculo Nuevos Inscriptos Ajust'!H27</f>
        <v>0</v>
      </c>
      <c r="F27" s="125">
        <f>SUM('BASE ÚLTIMO AÑO INFORMADO'!I27:M27)</f>
        <v>13</v>
      </c>
      <c r="G27" s="29">
        <f t="shared" si="5"/>
        <v>32</v>
      </c>
      <c r="H27" s="27">
        <f>+'BASE ÚLTIMO AÑO INFORMADO'!F27</f>
        <v>0</v>
      </c>
      <c r="I27" s="28">
        <f>+'BASE ÚLTIMO AÑO INFORMADO'!O27</f>
        <v>32</v>
      </c>
      <c r="K27" s="58" t="str">
        <f t="shared" si="1"/>
        <v>-</v>
      </c>
      <c r="L27" s="59">
        <f t="shared" si="2"/>
        <v>0.40625</v>
      </c>
      <c r="M27" s="60">
        <f t="shared" si="3"/>
        <v>0.40625</v>
      </c>
    </row>
    <row r="28" spans="1:13" ht="11.25">
      <c r="A28" s="19" t="str">
        <f>+'BASE ÚLTIMO AÑO INFORMADO'!A28</f>
        <v>Rectorado</v>
      </c>
      <c r="B28" s="30" t="str">
        <f>+'BASE ÚLTIMO AÑO INFORMADO'!B28</f>
        <v>Ingeniero Agrónomo</v>
      </c>
      <c r="C28" s="131" t="str">
        <f>+'Clasif de carreras x duración'!F28</f>
        <v>L5</v>
      </c>
      <c r="D28" s="122">
        <f t="shared" si="4"/>
        <v>445.265306122449</v>
      </c>
      <c r="E28" s="10">
        <f>+'Cálculo Nuevos Inscriptos Ajust'!H28</f>
        <v>106.26530612244899</v>
      </c>
      <c r="F28" s="125">
        <f>SUM('BASE ÚLTIMO AÑO INFORMADO'!I28:M28)</f>
        <v>339</v>
      </c>
      <c r="G28" s="29">
        <f t="shared" si="5"/>
        <v>657</v>
      </c>
      <c r="H28" s="27">
        <f>+'BASE ÚLTIMO AÑO INFORMADO'!F28</f>
        <v>127</v>
      </c>
      <c r="I28" s="28">
        <f>+'BASE ÚLTIMO AÑO INFORMADO'!O28</f>
        <v>530</v>
      </c>
      <c r="K28" s="58">
        <f t="shared" si="1"/>
        <v>0.8367346938775511</v>
      </c>
      <c r="L28" s="59">
        <f t="shared" si="2"/>
        <v>0.6396226415094339</v>
      </c>
      <c r="M28" s="60">
        <f t="shared" si="3"/>
        <v>0.6777249712670457</v>
      </c>
    </row>
    <row r="29" spans="1:13" ht="11.25">
      <c r="A29" s="19" t="str">
        <f>+'BASE ÚLTIMO AÑO INFORMADO'!A29</f>
        <v>Rectorado</v>
      </c>
      <c r="B29" s="30" t="str">
        <f>+'BASE ÚLTIMO AÑO INFORMADO'!B29</f>
        <v>Ingeniero en Alimentos</v>
      </c>
      <c r="C29" s="131" t="str">
        <f>+'Clasif de carreras x duración'!F29</f>
        <v>L5</v>
      </c>
      <c r="D29" s="122">
        <f t="shared" si="4"/>
        <v>393.327868852459</v>
      </c>
      <c r="E29" s="10">
        <f>+'Cálculo Nuevos Inscriptos Ajust'!H29</f>
        <v>76.32786885245902</v>
      </c>
      <c r="F29" s="125">
        <f>SUM('BASE ÚLTIMO AÑO INFORMADO'!I29:M29)</f>
        <v>317</v>
      </c>
      <c r="G29" s="29">
        <f t="shared" si="5"/>
        <v>630</v>
      </c>
      <c r="H29" s="27">
        <f>+'BASE ÚLTIMO AÑO INFORMADO'!F29</f>
        <v>97</v>
      </c>
      <c r="I29" s="28">
        <f>+'BASE ÚLTIMO AÑO INFORMADO'!O29</f>
        <v>533</v>
      </c>
      <c r="K29" s="58">
        <f t="shared" si="1"/>
        <v>0.7868852459016393</v>
      </c>
      <c r="L29" s="59">
        <f t="shared" si="2"/>
        <v>0.5947467166979362</v>
      </c>
      <c r="M29" s="60">
        <f t="shared" si="3"/>
        <v>0.6243299505594587</v>
      </c>
    </row>
    <row r="30" spans="1:13" ht="11.25">
      <c r="A30" s="19" t="str">
        <f>+'BASE ÚLTIMO AÑO INFORMADO'!A30</f>
        <v>Rectorado</v>
      </c>
      <c r="B30" s="30" t="str">
        <f>+'BASE ÚLTIMO AÑO INFORMADO'!B30</f>
        <v>Ingeniero Industrial</v>
      </c>
      <c r="C30" s="131" t="str">
        <f>+'Clasif de carreras x duración'!F30</f>
        <v>L5</v>
      </c>
      <c r="D30" s="122">
        <f t="shared" si="4"/>
        <v>262.6818181818182</v>
      </c>
      <c r="E30" s="10">
        <f>+'Cálculo Nuevos Inscriptos Ajust'!H30</f>
        <v>60.68181818181818</v>
      </c>
      <c r="F30" s="125">
        <f>SUM('BASE ÚLTIMO AÑO INFORMADO'!I30:M30)</f>
        <v>202</v>
      </c>
      <c r="G30" s="29">
        <f t="shared" si="5"/>
        <v>577</v>
      </c>
      <c r="H30" s="27">
        <f>+'BASE ÚLTIMO AÑO INFORMADO'!F30</f>
        <v>89</v>
      </c>
      <c r="I30" s="28">
        <f>+'BASE ÚLTIMO AÑO INFORMADO'!O30</f>
        <v>488</v>
      </c>
      <c r="K30" s="58">
        <f t="shared" si="1"/>
        <v>0.6818181818181818</v>
      </c>
      <c r="L30" s="59">
        <f t="shared" si="2"/>
        <v>0.4139344262295082</v>
      </c>
      <c r="M30" s="60">
        <f t="shared" si="3"/>
        <v>0.4552544509216953</v>
      </c>
    </row>
    <row r="31" spans="1:13" ht="11.25">
      <c r="A31" s="19" t="str">
        <f>+'BASE ÚLTIMO AÑO INFORMADO'!A31</f>
        <v>Rectorado</v>
      </c>
      <c r="B31" s="30" t="str">
        <f>+'BASE ÚLTIMO AÑO INFORMADO'!B31</f>
        <v>Licenciado en Administración</v>
      </c>
      <c r="C31" s="131" t="str">
        <f>+'Clasif de carreras x duración'!F31</f>
        <v>L5</v>
      </c>
      <c r="D31" s="122">
        <f t="shared" si="4"/>
        <v>1256.452380952381</v>
      </c>
      <c r="E31" s="10">
        <f>+'Cálculo Nuevos Inscriptos Ajust'!H31</f>
        <v>270.45238095238096</v>
      </c>
      <c r="F31" s="125">
        <f>SUM('BASE ÚLTIMO AÑO INFORMADO'!I31:M31)</f>
        <v>986</v>
      </c>
      <c r="G31" s="29">
        <f t="shared" si="5"/>
        <v>2363</v>
      </c>
      <c r="H31" s="27">
        <f>+'BASE ÚLTIMO AÑO INFORMADO'!F31</f>
        <v>333</v>
      </c>
      <c r="I31" s="28">
        <f>+'BASE ÚLTIMO AÑO INFORMADO'!O31</f>
        <v>2030</v>
      </c>
      <c r="K31" s="58">
        <f t="shared" si="1"/>
        <v>0.8121693121693122</v>
      </c>
      <c r="L31" s="59">
        <f t="shared" si="2"/>
        <v>0.4857142857142857</v>
      </c>
      <c r="M31" s="60">
        <f t="shared" si="3"/>
        <v>0.531719162485138</v>
      </c>
    </row>
    <row r="32" spans="1:13" ht="11.25">
      <c r="A32" s="19" t="str">
        <f>+'BASE ÚLTIMO AÑO INFORMADO'!A32</f>
        <v>Rectorado</v>
      </c>
      <c r="B32" s="30" t="str">
        <f>+'BASE ÚLTIMO AÑO INFORMADO'!B32</f>
        <v>Licenciado en Ciencias Biológicas</v>
      </c>
      <c r="C32" s="131" t="str">
        <f>+'Clasif de carreras x duración'!F32</f>
        <v>L5</v>
      </c>
      <c r="D32" s="122">
        <f t="shared" si="4"/>
        <v>111.4888888888889</v>
      </c>
      <c r="E32" s="10">
        <f>+'Cálculo Nuevos Inscriptos Ajust'!H32</f>
        <v>30.48888888888889</v>
      </c>
      <c r="F32" s="125">
        <f>SUM('BASE ÚLTIMO AÑO INFORMADO'!I32:M32)</f>
        <v>81</v>
      </c>
      <c r="G32" s="29">
        <f t="shared" si="5"/>
        <v>211</v>
      </c>
      <c r="H32" s="27">
        <f>+'BASE ÚLTIMO AÑO INFORMADO'!F32</f>
        <v>49</v>
      </c>
      <c r="I32" s="28">
        <f>+'BASE ÚLTIMO AÑO INFORMADO'!O32</f>
        <v>162</v>
      </c>
      <c r="K32" s="58">
        <f t="shared" si="1"/>
        <v>0.6222222222222222</v>
      </c>
      <c r="L32" s="59">
        <f t="shared" si="2"/>
        <v>0.5</v>
      </c>
      <c r="M32" s="60">
        <f t="shared" si="3"/>
        <v>0.5283833596629806</v>
      </c>
    </row>
    <row r="33" spans="1:13" ht="11.25">
      <c r="A33" s="19" t="str">
        <f>+'BASE ÚLTIMO AÑO INFORMADO'!A33</f>
        <v>Rectorado</v>
      </c>
      <c r="B33" s="30" t="str">
        <f>+'BASE ÚLTIMO AÑO INFORMADO'!B33</f>
        <v>Licenciado en Ciencias de la Educación</v>
      </c>
      <c r="C33" s="131" t="str">
        <f>+'Clasif de carreras x duración'!F33</f>
        <v>L5</v>
      </c>
      <c r="D33" s="122">
        <f t="shared" si="4"/>
        <v>193.44578313253012</v>
      </c>
      <c r="E33" s="10">
        <f>+'Cálculo Nuevos Inscriptos Ajust'!H33</f>
        <v>36.445783132530124</v>
      </c>
      <c r="F33" s="125">
        <f>SUM('BASE ÚLTIMO AÑO INFORMADO'!I33:M33)</f>
        <v>157</v>
      </c>
      <c r="G33" s="29">
        <f t="shared" si="5"/>
        <v>338</v>
      </c>
      <c r="H33" s="27">
        <f>+'BASE ÚLTIMO AÑO INFORMADO'!F33</f>
        <v>55</v>
      </c>
      <c r="I33" s="28">
        <f>+'BASE ÚLTIMO AÑO INFORMADO'!O33</f>
        <v>283</v>
      </c>
      <c r="K33" s="58">
        <f t="shared" si="1"/>
        <v>0.6626506024096386</v>
      </c>
      <c r="L33" s="59">
        <f t="shared" si="2"/>
        <v>0.5547703180212014</v>
      </c>
      <c r="M33" s="60">
        <f t="shared" si="3"/>
        <v>0.5723248021672489</v>
      </c>
    </row>
    <row r="34" spans="1:13" ht="11.25">
      <c r="A34" s="19" t="str">
        <f>+'BASE ÚLTIMO AÑO INFORMADO'!A34</f>
        <v>Rectorado</v>
      </c>
      <c r="B34" s="30" t="str">
        <f>+'BASE ÚLTIMO AÑO INFORMADO'!B34</f>
        <v>Licenciado en Comercio Internacional</v>
      </c>
      <c r="C34" s="131" t="str">
        <f>+'Clasif de carreras x duración'!F34</f>
        <v>L5</v>
      </c>
      <c r="D34" s="122">
        <f t="shared" si="4"/>
        <v>544.6666666666666</v>
      </c>
      <c r="E34" s="10">
        <f>+'Cálculo Nuevos Inscriptos Ajust'!H34</f>
        <v>102.66666666666667</v>
      </c>
      <c r="F34" s="125">
        <f>SUM('BASE ÚLTIMO AÑO INFORMADO'!I34:M34)</f>
        <v>442</v>
      </c>
      <c r="G34" s="29">
        <f t="shared" si="5"/>
        <v>980</v>
      </c>
      <c r="H34" s="27">
        <f>+'BASE ÚLTIMO AÑO INFORMADO'!F34</f>
        <v>143</v>
      </c>
      <c r="I34" s="28">
        <f>+'BASE ÚLTIMO AÑO INFORMADO'!O34</f>
        <v>837</v>
      </c>
      <c r="K34" s="58">
        <f t="shared" si="1"/>
        <v>0.717948717948718</v>
      </c>
      <c r="L34" s="59">
        <f t="shared" si="2"/>
        <v>0.5280764635603346</v>
      </c>
      <c r="M34" s="60">
        <f t="shared" si="3"/>
        <v>0.55578231292517</v>
      </c>
    </row>
    <row r="35" spans="1:13" ht="11.25">
      <c r="A35" s="19" t="str">
        <f>+'BASE ÚLTIMO AÑO INFORMADO'!A35</f>
        <v>Rectorado</v>
      </c>
      <c r="B35" s="30" t="str">
        <f>+'BASE ÚLTIMO AÑO INFORMADO'!B35</f>
        <v>Licenciado en Educación Física - Ciclo de Licenciatura</v>
      </c>
      <c r="C35" s="131" t="str">
        <f>+'Clasif de carreras x duración'!F35</f>
        <v>A2</v>
      </c>
      <c r="D35" s="122">
        <f t="shared" si="4"/>
        <v>0</v>
      </c>
      <c r="E35" s="10">
        <f>+'Cálculo Nuevos Inscriptos Ajust'!H35</f>
        <v>0</v>
      </c>
      <c r="F35" s="125">
        <f>SUM('BASE ÚLTIMO AÑO INFORMADO'!I35:M35)</f>
        <v>0</v>
      </c>
      <c r="G35" s="29">
        <f t="shared" si="5"/>
        <v>3</v>
      </c>
      <c r="H35" s="27">
        <f>+'BASE ÚLTIMO AÑO INFORMADO'!F35</f>
        <v>0</v>
      </c>
      <c r="I35" s="28">
        <f>+'BASE ÚLTIMO AÑO INFORMADO'!O35</f>
        <v>3</v>
      </c>
      <c r="K35" s="58" t="str">
        <f t="shared" si="1"/>
        <v>-</v>
      </c>
      <c r="L35" s="59">
        <f t="shared" si="2"/>
        <v>0</v>
      </c>
      <c r="M35" s="60">
        <f t="shared" si="3"/>
        <v>0</v>
      </c>
    </row>
    <row r="36" spans="1:13" ht="11.25">
      <c r="A36" s="19" t="str">
        <f>+'BASE ÚLTIMO AÑO INFORMADO'!A36</f>
        <v>Rectorado</v>
      </c>
      <c r="B36" s="30" t="str">
        <f>+'BASE ÚLTIMO AÑO INFORMADO'!B36</f>
        <v>Licenciado en Educación Inicial - Ciclo de Licenciatura</v>
      </c>
      <c r="C36" s="131" t="str">
        <f>+'Clasif de carreras x duración'!F36</f>
        <v>A3</v>
      </c>
      <c r="D36" s="122">
        <f t="shared" si="4"/>
        <v>28.375</v>
      </c>
      <c r="E36" s="10">
        <f>+'Cálculo Nuevos Inscriptos Ajust'!H36</f>
        <v>0.375</v>
      </c>
      <c r="F36" s="125">
        <f>SUM('BASE ÚLTIMO AÑO INFORMADO'!I36:M36)</f>
        <v>28</v>
      </c>
      <c r="G36" s="29">
        <f t="shared" si="5"/>
        <v>66</v>
      </c>
      <c r="H36" s="27">
        <f>+'BASE ÚLTIMO AÑO INFORMADO'!F36</f>
        <v>7</v>
      </c>
      <c r="I36" s="28">
        <f>+'BASE ÚLTIMO AÑO INFORMADO'!O36</f>
        <v>59</v>
      </c>
      <c r="K36" s="58">
        <f t="shared" si="1"/>
        <v>0.05357142857142857</v>
      </c>
      <c r="L36" s="59">
        <f t="shared" si="2"/>
        <v>0.4745762711864407</v>
      </c>
      <c r="M36" s="60">
        <f t="shared" si="3"/>
        <v>0.42992424242424243</v>
      </c>
    </row>
    <row r="37" spans="1:13" ht="11.25">
      <c r="A37" s="19" t="str">
        <f>+'BASE ÚLTIMO AÑO INFORMADO'!A37</f>
        <v>Rectorado</v>
      </c>
      <c r="B37" s="30" t="str">
        <f>+'BASE ÚLTIMO AÑO INFORMADO'!B37</f>
        <v>Licenciado en Geografía - Ciclo de Licenciatura</v>
      </c>
      <c r="C37" s="131" t="str">
        <f>+'Clasif de carreras x duración'!F37</f>
        <v>A3</v>
      </c>
      <c r="D37" s="122">
        <f t="shared" si="4"/>
        <v>17.25</v>
      </c>
      <c r="E37" s="10">
        <f>+'Cálculo Nuevos Inscriptos Ajust'!H37</f>
        <v>5.25</v>
      </c>
      <c r="F37" s="125">
        <f>SUM('BASE ÚLTIMO AÑO INFORMADO'!I37:M37)</f>
        <v>12</v>
      </c>
      <c r="G37" s="29">
        <f t="shared" si="5"/>
        <v>46</v>
      </c>
      <c r="H37" s="27">
        <f>+'BASE ÚLTIMO AÑO INFORMADO'!F37</f>
        <v>21</v>
      </c>
      <c r="I37" s="28">
        <f>+'BASE ÚLTIMO AÑO INFORMADO'!O37</f>
        <v>25</v>
      </c>
      <c r="K37" s="58">
        <f t="shared" si="1"/>
        <v>0.25</v>
      </c>
      <c r="L37" s="59">
        <f t="shared" si="2"/>
        <v>0.48</v>
      </c>
      <c r="M37" s="60">
        <f t="shared" si="3"/>
        <v>0.375</v>
      </c>
    </row>
    <row r="38" spans="1:13" ht="11.25">
      <c r="A38" s="19" t="str">
        <f>+'BASE ÚLTIMO AÑO INFORMADO'!A38</f>
        <v>Rectorado</v>
      </c>
      <c r="B38" s="30" t="str">
        <f>+'BASE ÚLTIMO AÑO INFORMADO'!B38</f>
        <v>Licenciado en Historia - Ciclo de Licenciatura</v>
      </c>
      <c r="C38" s="131" t="str">
        <f>+'Clasif de carreras x duración'!F38</f>
        <v>A2</v>
      </c>
      <c r="D38" s="122">
        <f t="shared" si="4"/>
        <v>37.888888888888886</v>
      </c>
      <c r="E38" s="10">
        <f>+'Cálculo Nuevos Inscriptos Ajust'!H38</f>
        <v>12.888888888888888</v>
      </c>
      <c r="F38" s="125">
        <f>SUM('BASE ÚLTIMO AÑO INFORMADO'!I38:M38)</f>
        <v>25</v>
      </c>
      <c r="G38" s="29">
        <f t="shared" si="5"/>
        <v>105</v>
      </c>
      <c r="H38" s="27">
        <f>+'BASE ÚLTIMO AÑO INFORMADO'!F38</f>
        <v>29</v>
      </c>
      <c r="I38" s="28">
        <f>+'BASE ÚLTIMO AÑO INFORMADO'!O38</f>
        <v>76</v>
      </c>
      <c r="K38" s="58">
        <f t="shared" si="1"/>
        <v>0.4444444444444444</v>
      </c>
      <c r="L38" s="59">
        <f t="shared" si="2"/>
        <v>0.32894736842105265</v>
      </c>
      <c r="M38" s="60">
        <f t="shared" si="3"/>
        <v>0.3608465608465608</v>
      </c>
    </row>
    <row r="39" spans="1:13" ht="11.25">
      <c r="A39" s="19" t="str">
        <f>+'BASE ÚLTIMO AÑO INFORMADO'!A39</f>
        <v>Rectorado</v>
      </c>
      <c r="B39" s="30" t="str">
        <f>+'BASE ÚLTIMO AÑO INFORMADO'!B39</f>
        <v>Licenciado en Información Ambiental</v>
      </c>
      <c r="C39" s="131" t="str">
        <f>+'Clasif de carreras x duración'!F39</f>
        <v>L4</v>
      </c>
      <c r="D39" s="122">
        <f t="shared" si="4"/>
        <v>108.4</v>
      </c>
      <c r="E39" s="10">
        <f>+'Cálculo Nuevos Inscriptos Ajust'!H39</f>
        <v>14.399999999999999</v>
      </c>
      <c r="F39" s="125">
        <f>SUM('BASE ÚLTIMO AÑO INFORMADO'!I39:M39)</f>
        <v>94</v>
      </c>
      <c r="G39" s="29">
        <f t="shared" si="5"/>
        <v>225</v>
      </c>
      <c r="H39" s="27">
        <f>+'BASE ÚLTIMO AÑO INFORMADO'!F39</f>
        <v>24</v>
      </c>
      <c r="I39" s="28">
        <f>+'BASE ÚLTIMO AÑO INFORMADO'!O39</f>
        <v>201</v>
      </c>
      <c r="K39" s="58">
        <f t="shared" si="1"/>
        <v>0.6</v>
      </c>
      <c r="L39" s="59">
        <f t="shared" si="2"/>
        <v>0.46766169154228854</v>
      </c>
      <c r="M39" s="60">
        <f t="shared" si="3"/>
        <v>0.4817777777777778</v>
      </c>
    </row>
    <row r="40" spans="1:13" ht="11.25">
      <c r="A40" s="19" t="str">
        <f>+'BASE ÚLTIMO AÑO INFORMADO'!A40</f>
        <v>Rectorado</v>
      </c>
      <c r="B40" s="30" t="str">
        <f>+'BASE ÚLTIMO AÑO INFORMADO'!B40</f>
        <v>Licenciado en Sistemas de Información</v>
      </c>
      <c r="C40" s="131" t="str">
        <f>+'Clasif de carreras x duración'!F40</f>
        <v>L5</v>
      </c>
      <c r="D40" s="122">
        <f t="shared" si="4"/>
        <v>248.33333333333331</v>
      </c>
      <c r="E40" s="10">
        <f>+'Cálculo Nuevos Inscriptos Ajust'!H40</f>
        <v>99.33333333333333</v>
      </c>
      <c r="F40" s="125">
        <f>SUM('BASE ÚLTIMO AÑO INFORMADO'!I40:M40)</f>
        <v>149</v>
      </c>
      <c r="G40" s="29">
        <f t="shared" si="5"/>
        <v>484</v>
      </c>
      <c r="H40" s="27">
        <f>+'BASE ÚLTIMO AÑO INFORMADO'!F40</f>
        <v>149</v>
      </c>
      <c r="I40" s="28">
        <f>+'BASE ÚLTIMO AÑO INFORMADO'!O40</f>
        <v>335</v>
      </c>
      <c r="K40" s="58">
        <f t="shared" si="1"/>
        <v>0.6666666666666666</v>
      </c>
      <c r="L40" s="59">
        <f t="shared" si="2"/>
        <v>0.44477611940298506</v>
      </c>
      <c r="M40" s="60">
        <f t="shared" si="3"/>
        <v>0.5130853994490358</v>
      </c>
    </row>
    <row r="41" spans="1:13" ht="11.25">
      <c r="A41" s="19" t="str">
        <f>+'BASE ÚLTIMO AÑO INFORMADO'!A41</f>
        <v>Rectorado</v>
      </c>
      <c r="B41" s="30" t="str">
        <f>+'BASE ÚLTIMO AÑO INFORMADO'!B41</f>
        <v>Licenciado en Trabajo Social</v>
      </c>
      <c r="C41" s="131" t="str">
        <f>+'Clasif de carreras x duración'!F41</f>
        <v>L5</v>
      </c>
      <c r="D41" s="122">
        <f t="shared" si="4"/>
        <v>532.8909090909091</v>
      </c>
      <c r="E41" s="10">
        <f>+'Cálculo Nuevos Inscriptos Ajust'!H41</f>
        <v>91.89090909090908</v>
      </c>
      <c r="F41" s="125">
        <f>SUM('BASE ÚLTIMO AÑO INFORMADO'!I41:M41)</f>
        <v>441</v>
      </c>
      <c r="G41" s="29">
        <f t="shared" si="5"/>
        <v>922</v>
      </c>
      <c r="H41" s="27">
        <f>+'BASE ÚLTIMO AÑO INFORMADO'!F41</f>
        <v>152</v>
      </c>
      <c r="I41" s="28">
        <f>+'BASE ÚLTIMO AÑO INFORMADO'!O41</f>
        <v>770</v>
      </c>
      <c r="K41" s="58">
        <f t="shared" si="1"/>
        <v>0.6045454545454545</v>
      </c>
      <c r="L41" s="59">
        <f t="shared" si="2"/>
        <v>0.5727272727272728</v>
      </c>
      <c r="M41" s="60">
        <f t="shared" si="3"/>
        <v>0.5779727864326563</v>
      </c>
    </row>
    <row r="42" spans="1:13" ht="11.25">
      <c r="A42" s="19" t="str">
        <f>+'BASE ÚLTIMO AÑO INFORMADO'!A42</f>
        <v>Rectorado</v>
      </c>
      <c r="B42" s="30" t="str">
        <f>+'BASE ÚLTIMO AÑO INFORMADO'!B42</f>
        <v>Profesor en Enseñanza Media de Adultos - Ciclo Profesorado</v>
      </c>
      <c r="C42" s="131" t="str">
        <f>+'Clasif de carreras x duración'!F42</f>
        <v>A3</v>
      </c>
      <c r="D42" s="122">
        <f t="shared" si="4"/>
        <v>7.267480577136515</v>
      </c>
      <c r="E42" s="81">
        <f>+'Cálculo Nuevos Inscriptos Ajust'!H42</f>
        <v>5.267480577136515</v>
      </c>
      <c r="F42" s="125">
        <f>SUM('BASE ÚLTIMO AÑO INFORMADO'!I42:M42)</f>
        <v>2</v>
      </c>
      <c r="G42" s="29">
        <f t="shared" si="5"/>
        <v>16</v>
      </c>
      <c r="H42" s="27">
        <f>+'BASE ÚLTIMO AÑO INFORMADO'!F42</f>
        <v>8</v>
      </c>
      <c r="I42" s="28">
        <f>+'BASE ÚLTIMO AÑO INFORMADO'!O42</f>
        <v>8</v>
      </c>
      <c r="K42" s="58">
        <f t="shared" si="1"/>
        <v>0.6584350721420644</v>
      </c>
      <c r="L42" s="59">
        <f t="shared" si="2"/>
        <v>0.25</v>
      </c>
      <c r="M42" s="60">
        <f t="shared" si="3"/>
        <v>0.4542175360710322</v>
      </c>
    </row>
    <row r="43" spans="1:13" ht="11.25">
      <c r="A43" s="19" t="str">
        <f>+'BASE ÚLTIMO AÑO INFORMADO'!A43</f>
        <v>Rectorado</v>
      </c>
      <c r="B43" s="30" t="str">
        <f>+'BASE ÚLTIMO AÑO INFORMADO'!B43</f>
        <v>Profesor en Geografía</v>
      </c>
      <c r="C43" s="131" t="str">
        <f>+'Clasif de carreras x duración'!F43</f>
        <v>L4</v>
      </c>
      <c r="D43" s="122">
        <f t="shared" si="4"/>
        <v>138.5909090909091</v>
      </c>
      <c r="E43" s="10">
        <f>+'Cálculo Nuevos Inscriptos Ajust'!H43</f>
        <v>21.590909090909093</v>
      </c>
      <c r="F43" s="125">
        <f>SUM('BASE ÚLTIMO AÑO INFORMADO'!I43:M43)</f>
        <v>117</v>
      </c>
      <c r="G43" s="29">
        <f t="shared" si="5"/>
        <v>270</v>
      </c>
      <c r="H43" s="27">
        <f>+'BASE ÚLTIMO AÑO INFORMADO'!F43</f>
        <v>38</v>
      </c>
      <c r="I43" s="28">
        <f>+'BASE ÚLTIMO AÑO INFORMADO'!O43</f>
        <v>232</v>
      </c>
      <c r="K43" s="58">
        <f t="shared" si="1"/>
        <v>0.5681818181818182</v>
      </c>
      <c r="L43" s="59">
        <f t="shared" si="2"/>
        <v>0.5043103448275862</v>
      </c>
      <c r="M43" s="60">
        <f t="shared" si="3"/>
        <v>0.5132996632996633</v>
      </c>
    </row>
    <row r="44" spans="1:13" ht="11.25">
      <c r="A44" s="19" t="str">
        <f>+'BASE ÚLTIMO AÑO INFORMADO'!A44</f>
        <v>Rectorado</v>
      </c>
      <c r="B44" s="30" t="str">
        <f>+'BASE ÚLTIMO AÑO INFORMADO'!B44</f>
        <v>Profesor en Historia</v>
      </c>
      <c r="C44" s="131" t="str">
        <f>+'Clasif de carreras x duración'!F44</f>
        <v>L5</v>
      </c>
      <c r="D44" s="122">
        <f t="shared" si="4"/>
        <v>277.9268292682927</v>
      </c>
      <c r="E44" s="10">
        <f>+'Cálculo Nuevos Inscriptos Ajust'!H44</f>
        <v>49.926829268292686</v>
      </c>
      <c r="F44" s="125">
        <f>SUM('BASE ÚLTIMO AÑO INFORMADO'!I44:M44)</f>
        <v>228</v>
      </c>
      <c r="G44" s="29">
        <f t="shared" si="5"/>
        <v>603</v>
      </c>
      <c r="H44" s="27">
        <f>+'BASE ÚLTIMO AÑO INFORMADO'!F44</f>
        <v>89</v>
      </c>
      <c r="I44" s="28">
        <f>+'BASE ÚLTIMO AÑO INFORMADO'!O44</f>
        <v>514</v>
      </c>
      <c r="K44" s="58">
        <f t="shared" si="1"/>
        <v>0.5609756097560976</v>
      </c>
      <c r="L44" s="59">
        <f t="shared" si="2"/>
        <v>0.44357976653696496</v>
      </c>
      <c r="M44" s="60">
        <f t="shared" si="3"/>
        <v>0.4609068478744489</v>
      </c>
    </row>
    <row r="45" spans="1:13" ht="11.25">
      <c r="A45" s="19" t="str">
        <f>+'BASE ÚLTIMO AÑO INFORMADO'!A45</f>
        <v>Rectorado</v>
      </c>
      <c r="B45" s="30" t="str">
        <f>+'BASE ÚLTIMO AÑO INFORMADO'!B45</f>
        <v>Técnico en Administración y Gestión Universitaria</v>
      </c>
      <c r="C45" s="131" t="str">
        <f>+'Clasif de carreras x duración'!F45</f>
        <v>C3</v>
      </c>
      <c r="D45" s="122">
        <f t="shared" si="4"/>
        <v>37</v>
      </c>
      <c r="E45" s="10">
        <f>+'Cálculo Nuevos Inscriptos Ajust'!H45</f>
        <v>0</v>
      </c>
      <c r="F45" s="125">
        <f>SUM('BASE ÚLTIMO AÑO INFORMADO'!I45:M45)</f>
        <v>37</v>
      </c>
      <c r="G45" s="29">
        <f t="shared" si="5"/>
        <v>58</v>
      </c>
      <c r="H45" s="27">
        <f>+'BASE ÚLTIMO AÑO INFORMADO'!F45</f>
        <v>0</v>
      </c>
      <c r="I45" s="28">
        <f>+'BASE ÚLTIMO AÑO INFORMADO'!O45</f>
        <v>58</v>
      </c>
      <c r="K45" s="58" t="str">
        <f t="shared" si="1"/>
        <v>-</v>
      </c>
      <c r="L45" s="59">
        <f t="shared" si="2"/>
        <v>0.6379310344827587</v>
      </c>
      <c r="M45" s="60">
        <f t="shared" si="3"/>
        <v>0.6379310344827587</v>
      </c>
    </row>
    <row r="46" spans="1:13" ht="12" thickBot="1">
      <c r="A46" s="72" t="str">
        <f>+'BASE ÚLTIMO AÑO INFORMADO'!A46</f>
        <v>Unidad Penal N° 5 dependiente del SEPENBA</v>
      </c>
      <c r="B46" s="73" t="str">
        <f>+'BASE ÚLTIMO AÑO INFORMADO'!B46</f>
        <v>Licenciado en Administración</v>
      </c>
      <c r="C46" s="132" t="str">
        <f>+'Clasif de carreras x duración'!F46</f>
        <v>L5</v>
      </c>
      <c r="D46" s="123">
        <f t="shared" si="4"/>
        <v>13.16870144284129</v>
      </c>
      <c r="E46" s="127">
        <f>+'Cálculo Nuevos Inscriptos Ajust'!H46</f>
        <v>13.16870144284129</v>
      </c>
      <c r="F46" s="126">
        <f>SUM('BASE ÚLTIMO AÑO INFORMADO'!I46:M46)</f>
        <v>0</v>
      </c>
      <c r="G46" s="75">
        <f t="shared" si="5"/>
        <v>25</v>
      </c>
      <c r="H46" s="76">
        <f>+'BASE ÚLTIMO AÑO INFORMADO'!F46</f>
        <v>20</v>
      </c>
      <c r="I46" s="74">
        <f>+'BASE ÚLTIMO AÑO INFORMADO'!O46</f>
        <v>5</v>
      </c>
      <c r="K46" s="77">
        <f t="shared" si="1"/>
        <v>0.6584350721420644</v>
      </c>
      <c r="L46" s="78">
        <f t="shared" si="2"/>
        <v>0</v>
      </c>
      <c r="M46" s="79">
        <f t="shared" si="3"/>
        <v>0.5267480577136516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3">
      <selection activeCell="B8" sqref="B8"/>
    </sheetView>
  </sheetViews>
  <sheetFormatPr defaultColWidth="53.8515625" defaultRowHeight="12.75"/>
  <cols>
    <col min="1" max="1" width="32.140625" style="133" customWidth="1"/>
    <col min="2" max="2" width="5.7109375" style="133" customWidth="1"/>
    <col min="3" max="3" width="1.7109375" style="133" customWidth="1"/>
    <col min="4" max="4" width="8.7109375" style="133" bestFit="1" customWidth="1"/>
    <col min="5" max="5" width="1.7109375" style="133" customWidth="1"/>
    <col min="6" max="6" width="32.140625" style="133" customWidth="1"/>
    <col min="7" max="7" width="4.28125" style="133" customWidth="1"/>
    <col min="8" max="16384" width="53.8515625" style="133" customWidth="1"/>
  </cols>
  <sheetData>
    <row r="2" spans="1:7" ht="60" customHeight="1">
      <c r="A2" s="190" t="s">
        <v>115</v>
      </c>
      <c r="B2" s="190"/>
      <c r="C2" s="190"/>
      <c r="D2" s="190"/>
      <c r="E2" s="190"/>
      <c r="F2" s="190"/>
      <c r="G2" s="190"/>
    </row>
    <row r="4" spans="1:7" ht="11.25">
      <c r="A4" s="134" t="s">
        <v>109</v>
      </c>
      <c r="B4" s="135"/>
      <c r="F4" s="134" t="s">
        <v>110</v>
      </c>
      <c r="G4" s="135"/>
    </row>
    <row r="5" spans="1:7" ht="11.25">
      <c r="A5" s="134" t="s">
        <v>3</v>
      </c>
      <c r="B5" s="135" t="s">
        <v>111</v>
      </c>
      <c r="F5" s="134" t="s">
        <v>3</v>
      </c>
      <c r="G5" s="135" t="s">
        <v>111</v>
      </c>
    </row>
    <row r="6" spans="1:7" ht="11.25">
      <c r="A6" s="136" t="s">
        <v>64</v>
      </c>
      <c r="B6" s="137">
        <v>4641.252063046662</v>
      </c>
      <c r="F6" s="136" t="s">
        <v>64</v>
      </c>
      <c r="G6" s="138">
        <v>18</v>
      </c>
    </row>
    <row r="7" spans="1:7" ht="11.25">
      <c r="A7" s="139" t="s">
        <v>66</v>
      </c>
      <c r="B7" s="140">
        <v>1041.4773618538325</v>
      </c>
      <c r="F7" s="139" t="s">
        <v>66</v>
      </c>
      <c r="G7" s="141">
        <v>4</v>
      </c>
    </row>
    <row r="8" spans="1:7" ht="11.25">
      <c r="A8" s="139" t="s">
        <v>70</v>
      </c>
      <c r="B8" s="140">
        <v>285.3222222222222</v>
      </c>
      <c r="F8" s="139" t="s">
        <v>70</v>
      </c>
      <c r="G8" s="141">
        <v>4</v>
      </c>
    </row>
    <row r="9" spans="1:7" ht="11.25">
      <c r="A9" s="139" t="s">
        <v>75</v>
      </c>
      <c r="B9" s="140">
        <v>2452.173333333333</v>
      </c>
      <c r="F9" s="139" t="s">
        <v>75</v>
      </c>
      <c r="G9" s="141">
        <v>3</v>
      </c>
    </row>
    <row r="10" spans="1:7" ht="11.25">
      <c r="A10" s="139" t="s">
        <v>83</v>
      </c>
      <c r="B10" s="140">
        <v>97.16666666666667</v>
      </c>
      <c r="F10" s="139" t="s">
        <v>83</v>
      </c>
      <c r="G10" s="141">
        <v>1</v>
      </c>
    </row>
    <row r="11" spans="1:7" ht="11.25">
      <c r="A11" s="139" t="s">
        <v>85</v>
      </c>
      <c r="B11" s="140">
        <v>14</v>
      </c>
      <c r="F11" s="139" t="s">
        <v>85</v>
      </c>
      <c r="G11" s="141">
        <v>1</v>
      </c>
    </row>
    <row r="12" spans="1:7" ht="11.25">
      <c r="A12" s="139" t="s">
        <v>87</v>
      </c>
      <c r="B12" s="140">
        <v>119.8051851851852</v>
      </c>
      <c r="F12" s="139" t="s">
        <v>87</v>
      </c>
      <c r="G12" s="141">
        <v>2</v>
      </c>
    </row>
    <row r="13" spans="1:7" ht="11.25">
      <c r="A13" s="139" t="s">
        <v>90</v>
      </c>
      <c r="B13" s="140">
        <v>32</v>
      </c>
      <c r="F13" s="139" t="s">
        <v>90</v>
      </c>
      <c r="G13" s="141">
        <v>1</v>
      </c>
    </row>
    <row r="14" spans="1:7" ht="11.25">
      <c r="A14" s="139" t="s">
        <v>91</v>
      </c>
      <c r="B14" s="140">
        <v>13</v>
      </c>
      <c r="F14" s="139" t="s">
        <v>91</v>
      </c>
      <c r="G14" s="141">
        <v>1</v>
      </c>
    </row>
    <row r="15" spans="1:7" ht="11.25">
      <c r="A15" s="139" t="s">
        <v>108</v>
      </c>
      <c r="B15" s="140">
        <v>13.16870144284129</v>
      </c>
      <c r="F15" s="139" t="s">
        <v>108</v>
      </c>
      <c r="G15" s="141">
        <v>1</v>
      </c>
    </row>
    <row r="16" spans="1:7" ht="11.25">
      <c r="A16" s="142" t="s">
        <v>112</v>
      </c>
      <c r="B16" s="143">
        <v>8709.365533750743</v>
      </c>
      <c r="D16" s="144">
        <f>+RESUMEN!D10</f>
        <v>8709.36553375074</v>
      </c>
      <c r="F16" s="142" t="s">
        <v>112</v>
      </c>
      <c r="G16" s="145">
        <v>36</v>
      </c>
    </row>
    <row r="17" spans="1:7" ht="12.75">
      <c r="A17"/>
      <c r="B17"/>
      <c r="F17"/>
      <c r="G17"/>
    </row>
    <row r="18" spans="1:7" ht="12.75">
      <c r="A18"/>
      <c r="B18"/>
      <c r="F18"/>
      <c r="G18"/>
    </row>
    <row r="19" spans="1:7" ht="12.75">
      <c r="A19" s="147" t="s">
        <v>113</v>
      </c>
      <c r="B19" s="148">
        <f>+GETPIVOTDATA("Total Alumnos Ajustados",$A$4," Unidad Académica ","Rectorado")</f>
        <v>4641.252063046662</v>
      </c>
      <c r="F19"/>
      <c r="G19" s="148">
        <f>+GETPIVOTDATA("Titulo Final",$F$4," Unidad Académica ","Rectorado")</f>
        <v>18</v>
      </c>
    </row>
    <row r="20" spans="1:7" ht="12.75">
      <c r="A20" s="147" t="s">
        <v>114</v>
      </c>
      <c r="B20" s="148">
        <f>+GETPIVOTDATA("Total Alumnos Ajustados",$A$4," Unidad Académica ","Centro Regional San Miguel")</f>
        <v>2452.173333333333</v>
      </c>
      <c r="F20"/>
      <c r="G20" s="148">
        <f>+GETPIVOTDATA("Titulo Final",$F$4," Unidad Académica ","Centro Regional San Miguel")</f>
        <v>3</v>
      </c>
    </row>
    <row r="21" spans="1:7" ht="12.75">
      <c r="A21"/>
      <c r="B21"/>
      <c r="F21"/>
      <c r="G21"/>
    </row>
    <row r="22" spans="1:7" ht="12.75">
      <c r="A22"/>
      <c r="B22" s="179">
        <f>SUM(B13:B15)</f>
        <v>58.16870144284129</v>
      </c>
      <c r="F22"/>
      <c r="G22"/>
    </row>
    <row r="23" spans="1:7" ht="12.75">
      <c r="A23"/>
      <c r="B23"/>
      <c r="F23"/>
      <c r="G23"/>
    </row>
    <row r="27" ht="11.25">
      <c r="B27" s="146"/>
    </row>
    <row r="28" ht="11.25">
      <c r="B28" s="146"/>
    </row>
  </sheetData>
  <sheetProtection/>
  <mergeCells count="1">
    <mergeCell ref="A2:G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H48"/>
  <sheetViews>
    <sheetView zoomScalePageLayoutView="0" workbookViewId="0" topLeftCell="C4">
      <selection activeCell="I9" sqref="I9"/>
    </sheetView>
  </sheetViews>
  <sheetFormatPr defaultColWidth="11.421875" defaultRowHeight="12.75"/>
  <cols>
    <col min="1" max="1" width="27.7109375" style="1" customWidth="1"/>
    <col min="2" max="2" width="31.421875" style="1" customWidth="1"/>
    <col min="3" max="3" width="43.28125" style="1" customWidth="1"/>
    <col min="4" max="4" width="15.8515625" style="1" customWidth="1"/>
    <col min="5" max="5" width="11.140625" style="1" customWidth="1"/>
    <col min="6" max="6" width="12.7109375" style="1" customWidth="1"/>
    <col min="7" max="7" width="8.57421875" style="20" customWidth="1"/>
    <col min="8" max="8" width="9.140625" style="1" customWidth="1"/>
    <col min="9" max="9" width="11.421875" style="15" customWidth="1"/>
    <col min="10" max="16384" width="11.421875" style="1" customWidth="1"/>
  </cols>
  <sheetData>
    <row r="5" ht="15">
      <c r="A5" s="8" t="s">
        <v>43</v>
      </c>
    </row>
    <row r="7" ht="11.25">
      <c r="A7" s="3"/>
    </row>
    <row r="8" spans="1:5" ht="12" thickBot="1">
      <c r="A8" s="1" t="s">
        <v>0</v>
      </c>
      <c r="E8" s="12"/>
    </row>
    <row r="9" spans="1:8" ht="34.5" thickBot="1">
      <c r="A9" s="90" t="s">
        <v>2</v>
      </c>
      <c r="B9" s="91" t="s">
        <v>3</v>
      </c>
      <c r="C9" s="101" t="s">
        <v>4</v>
      </c>
      <c r="D9" s="90" t="s">
        <v>8</v>
      </c>
      <c r="E9" s="92" t="s">
        <v>10</v>
      </c>
      <c r="F9" s="86" t="s">
        <v>26</v>
      </c>
      <c r="G9" s="106" t="s">
        <v>9</v>
      </c>
      <c r="H9" s="86" t="s">
        <v>29</v>
      </c>
    </row>
    <row r="10" spans="1:9" ht="12" thickBot="1">
      <c r="A10" s="97" t="s">
        <v>21</v>
      </c>
      <c r="B10" s="98"/>
      <c r="C10" s="102"/>
      <c r="D10" s="111">
        <f>SUM(D11:D46)</f>
        <v>2387</v>
      </c>
      <c r="E10" s="99">
        <f>SUM(E11:E46)</f>
        <v>3604</v>
      </c>
      <c r="F10" s="112">
        <f>+D10/E10</f>
        <v>0.6623196448390677</v>
      </c>
      <c r="G10" s="107">
        <f>SUM(G11:G46)</f>
        <v>2654</v>
      </c>
      <c r="H10" s="100">
        <f>SUM(H11:H46)</f>
        <v>1782.3655337507437</v>
      </c>
      <c r="I10" s="11">
        <f>+H10/G10</f>
        <v>0.671577066221079</v>
      </c>
    </row>
    <row r="11" spans="1:10" ht="11.25">
      <c r="A11" s="93" t="e">
        <f>+'BASE ÚLTIMO AÑO INFORMADO'!#REF!</f>
        <v>#REF!</v>
      </c>
      <c r="B11" s="94" t="str">
        <f>+'BASE ÚLTIMO AÑO INFORMADO'!A11</f>
        <v>Centro Regional Campana</v>
      </c>
      <c r="C11" s="103" t="str">
        <f>+'BASE ÚLTIMO AÑO INFORMADO'!B11</f>
        <v>Licenciado en Administración</v>
      </c>
      <c r="D11" s="113">
        <f>+'BASE ÚLTIMO AÑO INFORMADO'!P11</f>
        <v>129</v>
      </c>
      <c r="E11" s="95">
        <f>+'BASE ÚLTIMO AÑO INFORMADO'!Q11</f>
        <v>165</v>
      </c>
      <c r="F11" s="114">
        <f>+D11/E11</f>
        <v>0.7818181818181819</v>
      </c>
      <c r="G11" s="108">
        <f>+'BASE ÚLTIMO AÑO INFORMADO'!F11</f>
        <v>138</v>
      </c>
      <c r="H11" s="96">
        <f>IF(G11=0,0,F11*G11)</f>
        <v>107.89090909090909</v>
      </c>
      <c r="J11" s="16"/>
    </row>
    <row r="12" spans="1:10" ht="11.25">
      <c r="A12" s="82" t="e">
        <f>+'BASE ÚLTIMO AÑO INFORMADO'!#REF!</f>
        <v>#REF!</v>
      </c>
      <c r="B12" s="13" t="str">
        <f>+'BASE ÚLTIMO AÑO INFORMADO'!A12</f>
        <v>Centro Regional Campana</v>
      </c>
      <c r="C12" s="104" t="str">
        <f>+'BASE ÚLTIMO AÑO INFORMADO'!B12</f>
        <v>Licenciado en Comercio Internacional</v>
      </c>
      <c r="D12" s="115">
        <f>+'BASE ÚLTIMO AÑO INFORMADO'!P12</f>
        <v>87</v>
      </c>
      <c r="E12" s="14">
        <f>+'BASE ÚLTIMO AÑO INFORMADO'!Q12</f>
        <v>121</v>
      </c>
      <c r="F12" s="116">
        <f aca="true" t="shared" si="0" ref="F12:F46">+D12/E12</f>
        <v>0.71900826446281</v>
      </c>
      <c r="G12" s="109">
        <f>+'BASE ÚLTIMO AÑO INFORMADO'!F12</f>
        <v>88</v>
      </c>
      <c r="H12" s="87">
        <f aca="true" t="shared" si="1" ref="H12:H45">IF(G12=0,0,F12*G12)</f>
        <v>63.27272727272728</v>
      </c>
      <c r="J12" s="16"/>
    </row>
    <row r="13" spans="1:10" ht="11.25">
      <c r="A13" s="82" t="e">
        <f>+'BASE ÚLTIMO AÑO INFORMADO'!#REF!</f>
        <v>#REF!</v>
      </c>
      <c r="B13" s="13" t="str">
        <f>+'BASE ÚLTIMO AÑO INFORMADO'!A13</f>
        <v>Centro Regional Campana</v>
      </c>
      <c r="C13" s="104" t="str">
        <f>+'BASE ÚLTIMO AÑO INFORMADO'!B13</f>
        <v>Licenciado en Información Ambiental</v>
      </c>
      <c r="D13" s="115">
        <f>+'BASE ÚLTIMO AÑO INFORMADO'!P13</f>
        <v>6</v>
      </c>
      <c r="E13" s="14">
        <f>+'BASE ÚLTIMO AÑO INFORMADO'!Q13</f>
        <v>17</v>
      </c>
      <c r="F13" s="116">
        <f t="shared" si="0"/>
        <v>0.35294117647058826</v>
      </c>
      <c r="G13" s="109">
        <f>+'BASE ÚLTIMO AÑO INFORMADO'!F13</f>
        <v>16</v>
      </c>
      <c r="H13" s="87">
        <f t="shared" si="1"/>
        <v>5.647058823529412</v>
      </c>
      <c r="J13" s="16"/>
    </row>
    <row r="14" spans="1:10" ht="11.25">
      <c r="A14" s="82" t="e">
        <f>+'BASE ÚLTIMO AÑO INFORMADO'!#REF!</f>
        <v>#REF!</v>
      </c>
      <c r="B14" s="13" t="str">
        <f>+'BASE ÚLTIMO AÑO INFORMADO'!A14</f>
        <v>Centro Regional Campana</v>
      </c>
      <c r="C14" s="104" t="str">
        <f>+'BASE ÚLTIMO AÑO INFORMADO'!B14</f>
        <v>Licenciado en Trabajo Social</v>
      </c>
      <c r="D14" s="115">
        <f>+'BASE ÚLTIMO AÑO INFORMADO'!P14</f>
        <v>50</v>
      </c>
      <c r="E14" s="14">
        <f>+'BASE ÚLTIMO AÑO INFORMADO'!Q14</f>
        <v>75</v>
      </c>
      <c r="F14" s="116">
        <f t="shared" si="0"/>
        <v>0.6666666666666666</v>
      </c>
      <c r="G14" s="109">
        <f>+'BASE ÚLTIMO AÑO INFORMADO'!F14</f>
        <v>46</v>
      </c>
      <c r="H14" s="87">
        <f t="shared" si="1"/>
        <v>30.666666666666664</v>
      </c>
      <c r="J14" s="16"/>
    </row>
    <row r="15" spans="1:10" ht="11.25">
      <c r="A15" s="82" t="e">
        <f>+'BASE ÚLTIMO AÑO INFORMADO'!#REF!</f>
        <v>#REF!</v>
      </c>
      <c r="B15" s="13" t="str">
        <f>+'BASE ÚLTIMO AÑO INFORMADO'!A15</f>
        <v>Centro Regional Chivilcoy</v>
      </c>
      <c r="C15" s="104" t="str">
        <f>+'BASE ÚLTIMO AÑO INFORMADO'!B15</f>
        <v>Licenciado en Administración</v>
      </c>
      <c r="D15" s="115">
        <f>+'BASE ÚLTIMO AÑO INFORMADO'!P15</f>
        <v>56</v>
      </c>
      <c r="E15" s="14">
        <f>+'BASE ÚLTIMO AÑO INFORMADO'!Q15</f>
        <v>70</v>
      </c>
      <c r="F15" s="116">
        <f t="shared" si="0"/>
        <v>0.8</v>
      </c>
      <c r="G15" s="109">
        <f>+'BASE ÚLTIMO AÑO INFORMADO'!F15</f>
        <v>47</v>
      </c>
      <c r="H15" s="87">
        <f t="shared" si="1"/>
        <v>37.6</v>
      </c>
      <c r="J15" s="16"/>
    </row>
    <row r="16" spans="1:10" ht="11.25">
      <c r="A16" s="82" t="e">
        <f>+'BASE ÚLTIMO AÑO INFORMADO'!#REF!</f>
        <v>#REF!</v>
      </c>
      <c r="B16" s="13" t="str">
        <f>+'BASE ÚLTIMO AÑO INFORMADO'!A16</f>
        <v>Centro Regional Chivilcoy</v>
      </c>
      <c r="C16" s="104" t="str">
        <f>+'BASE ÚLTIMO AÑO INFORMADO'!B16</f>
        <v>Licenciado en Educación Física - Ciclo de Licenciatura</v>
      </c>
      <c r="D16" s="115">
        <f>+'BASE ÚLTIMO AÑO INFORMADO'!P16</f>
        <v>0</v>
      </c>
      <c r="E16" s="14">
        <f>+'BASE ÚLTIMO AÑO INFORMADO'!Q16</f>
        <v>0</v>
      </c>
      <c r="F16" s="116" t="e">
        <f t="shared" si="0"/>
        <v>#DIV/0!</v>
      </c>
      <c r="G16" s="109">
        <f>+'BASE ÚLTIMO AÑO INFORMADO'!F16</f>
        <v>0</v>
      </c>
      <c r="H16" s="87">
        <f t="shared" si="1"/>
        <v>0</v>
      </c>
      <c r="J16" s="16"/>
    </row>
    <row r="17" spans="1:10" ht="11.25">
      <c r="A17" s="82" t="e">
        <f>+'BASE ÚLTIMO AÑO INFORMADO'!#REF!</f>
        <v>#REF!</v>
      </c>
      <c r="B17" s="13" t="str">
        <f>+'BASE ÚLTIMO AÑO INFORMADO'!A17</f>
        <v>Centro Regional Chivilcoy</v>
      </c>
      <c r="C17" s="104" t="str">
        <f>+'BASE ÚLTIMO AÑO INFORMADO'!B17</f>
        <v>Licenciado en Educación Inicial - Ciclo de Licenciatura</v>
      </c>
      <c r="D17" s="117">
        <f>+'BASE ÚLTIMO AÑO INFORMADO'!P17</f>
        <v>14</v>
      </c>
      <c r="E17" s="66">
        <f>+'BASE ÚLTIMO AÑO INFORMADO'!Q17</f>
        <v>0</v>
      </c>
      <c r="F17" s="118" t="e">
        <f t="shared" si="0"/>
        <v>#DIV/0!</v>
      </c>
      <c r="G17" s="109">
        <f>+'BASE ÚLTIMO AÑO INFORMADO'!F17</f>
        <v>0</v>
      </c>
      <c r="H17" s="87">
        <f t="shared" si="1"/>
        <v>0</v>
      </c>
      <c r="J17" s="16"/>
    </row>
    <row r="18" spans="1:10" ht="11.25">
      <c r="A18" s="82" t="e">
        <f>+'BASE ÚLTIMO AÑO INFORMADO'!#REF!</f>
        <v>#REF!</v>
      </c>
      <c r="B18" s="13" t="str">
        <f>+'BASE ÚLTIMO AÑO INFORMADO'!A18</f>
        <v>Centro Regional Chivilcoy</v>
      </c>
      <c r="C18" s="104" t="str">
        <f>+'BASE ÚLTIMO AÑO INFORMADO'!B18</f>
        <v>Licenciado en Sistemas de Información</v>
      </c>
      <c r="D18" s="115">
        <f>+'BASE ÚLTIMO AÑO INFORMADO'!P18</f>
        <v>11</v>
      </c>
      <c r="E18" s="14">
        <f>+'BASE ÚLTIMO AÑO INFORMADO'!Q18</f>
        <v>18</v>
      </c>
      <c r="F18" s="116">
        <f t="shared" si="0"/>
        <v>0.6111111111111112</v>
      </c>
      <c r="G18" s="109">
        <f>+'BASE ÚLTIMO AÑO INFORMADO'!F18</f>
        <v>11</v>
      </c>
      <c r="H18" s="87">
        <f t="shared" si="1"/>
        <v>6.722222222222223</v>
      </c>
      <c r="J18" s="16"/>
    </row>
    <row r="19" spans="1:10" ht="11.25">
      <c r="A19" s="82" t="e">
        <f>+'BASE ÚLTIMO AÑO INFORMADO'!#REF!</f>
        <v>#REF!</v>
      </c>
      <c r="B19" s="13" t="str">
        <f>+'BASE ÚLTIMO AÑO INFORMADO'!A19</f>
        <v>Centro Regional San Miguel</v>
      </c>
      <c r="C19" s="104" t="str">
        <f>+'BASE ÚLTIMO AÑO INFORMADO'!B19</f>
        <v>Licenciado en Administración</v>
      </c>
      <c r="D19" s="115">
        <f>+'BASE ÚLTIMO AÑO INFORMADO'!P19</f>
        <v>468</v>
      </c>
      <c r="E19" s="14">
        <f>+'BASE ÚLTIMO AÑO INFORMADO'!Q19</f>
        <v>720</v>
      </c>
      <c r="F19" s="116">
        <f t="shared" si="0"/>
        <v>0.65</v>
      </c>
      <c r="G19" s="109">
        <f>+'BASE ÚLTIMO AÑO INFORMADO'!F19</f>
        <v>461</v>
      </c>
      <c r="H19" s="87">
        <f t="shared" si="1"/>
        <v>299.65000000000003</v>
      </c>
      <c r="J19" s="16"/>
    </row>
    <row r="20" spans="1:10" ht="11.25">
      <c r="A20" s="82" t="e">
        <f>+'BASE ÚLTIMO AÑO INFORMADO'!#REF!</f>
        <v>#REF!</v>
      </c>
      <c r="B20" s="13" t="str">
        <f>+'BASE ÚLTIMO AÑO INFORMADO'!A20</f>
        <v>Centro Regional San Miguel</v>
      </c>
      <c r="C20" s="104" t="str">
        <f>+'BASE ÚLTIMO AÑO INFORMADO'!B20</f>
        <v>Licenciado en Ciencias de la Educación</v>
      </c>
      <c r="D20" s="115">
        <f>+'BASE ÚLTIMO AÑO INFORMADO'!P20</f>
        <v>65</v>
      </c>
      <c r="E20" s="14">
        <f>+'BASE ÚLTIMO AÑO INFORMADO'!Q20</f>
        <v>125</v>
      </c>
      <c r="F20" s="116">
        <f t="shared" si="0"/>
        <v>0.52</v>
      </c>
      <c r="G20" s="109">
        <f>+'BASE ÚLTIMO AÑO INFORMADO'!F20</f>
        <v>97</v>
      </c>
      <c r="H20" s="87">
        <f t="shared" si="1"/>
        <v>50.440000000000005</v>
      </c>
      <c r="J20" s="16"/>
    </row>
    <row r="21" spans="1:10" ht="11.25">
      <c r="A21" s="82" t="e">
        <f>+'BASE ÚLTIMO AÑO INFORMADO'!#REF!</f>
        <v>#REF!</v>
      </c>
      <c r="B21" s="13" t="str">
        <f>+'BASE ÚLTIMO AÑO INFORMADO'!A21</f>
        <v>Centro Regional San Miguel</v>
      </c>
      <c r="C21" s="104" t="str">
        <f>+'BASE ÚLTIMO AÑO INFORMADO'!B21</f>
        <v>Licenciado en Trabajo Social</v>
      </c>
      <c r="D21" s="115">
        <f>+'BASE ÚLTIMO AÑO INFORMADO'!P21</f>
        <v>205</v>
      </c>
      <c r="E21" s="14">
        <f>+'BASE ÚLTIMO AÑO INFORMADO'!Q21</f>
        <v>360</v>
      </c>
      <c r="F21" s="116">
        <f t="shared" si="0"/>
        <v>0.5694444444444444</v>
      </c>
      <c r="G21" s="109">
        <f>+'BASE ÚLTIMO AÑO INFORMADO'!F21</f>
        <v>246</v>
      </c>
      <c r="H21" s="87">
        <f t="shared" si="1"/>
        <v>140.08333333333331</v>
      </c>
      <c r="J21" s="16"/>
    </row>
    <row r="22" spans="1:10" ht="11.25">
      <c r="A22" s="82" t="e">
        <f>+'BASE ÚLTIMO AÑO INFORMADO'!#REF!</f>
        <v>#REF!</v>
      </c>
      <c r="B22" s="13" t="str">
        <f>+'BASE ÚLTIMO AÑO INFORMADO'!A22</f>
        <v>Delegacion Academica Mercedes</v>
      </c>
      <c r="C22" s="104" t="str">
        <f>+'BASE ÚLTIMO AÑO INFORMADO'!B22</f>
        <v>Licenciado en Administración</v>
      </c>
      <c r="D22" s="115">
        <f>+'BASE ÚLTIMO AÑO INFORMADO'!P22</f>
        <v>13</v>
      </c>
      <c r="E22" s="14">
        <f>+'BASE ÚLTIMO AÑO INFORMADO'!Q22</f>
        <v>18</v>
      </c>
      <c r="F22" s="116">
        <f t="shared" si="0"/>
        <v>0.7222222222222222</v>
      </c>
      <c r="G22" s="109">
        <f>+'BASE ÚLTIMO AÑO INFORMADO'!F22</f>
        <v>21</v>
      </c>
      <c r="H22" s="87">
        <f t="shared" si="1"/>
        <v>15.166666666666666</v>
      </c>
      <c r="J22" s="16"/>
    </row>
    <row r="23" spans="1:10" ht="11.25">
      <c r="A23" s="82" t="e">
        <f>+'BASE ÚLTIMO AÑO INFORMADO'!#REF!</f>
        <v>#REF!</v>
      </c>
      <c r="B23" s="13" t="str">
        <f>+'BASE ÚLTIMO AÑO INFORMADO'!A23</f>
        <v>Delegación Académica Merlo</v>
      </c>
      <c r="C23" s="104" t="str">
        <f>+'BASE ÚLTIMO AÑO INFORMADO'!B23</f>
        <v>Licenciado en Educación Física - Ciclo de Licenciatura</v>
      </c>
      <c r="D23" s="115">
        <f>+'BASE ÚLTIMO AÑO INFORMADO'!P23</f>
        <v>3</v>
      </c>
      <c r="E23" s="14">
        <f>+'BASE ÚLTIMO AÑO INFORMADO'!Q23</f>
        <v>10</v>
      </c>
      <c r="F23" s="116">
        <f t="shared" si="0"/>
        <v>0.3</v>
      </c>
      <c r="G23" s="109">
        <f>+'BASE ÚLTIMO AÑO INFORMADO'!F23</f>
        <v>0</v>
      </c>
      <c r="H23" s="87">
        <f t="shared" si="1"/>
        <v>0</v>
      </c>
      <c r="J23" s="16"/>
    </row>
    <row r="24" spans="1:10" ht="11.25">
      <c r="A24" s="82" t="e">
        <f>+'BASE ÚLTIMO AÑO INFORMADO'!#REF!</f>
        <v>#REF!</v>
      </c>
      <c r="B24" s="13" t="str">
        <f>+'BASE ÚLTIMO AÑO INFORMADO'!A24</f>
        <v>Delegacion Academica Moreno</v>
      </c>
      <c r="C24" s="104" t="str">
        <f>+'BASE ÚLTIMO AÑO INFORMADO'!B24</f>
        <v>Licenciado en Administración</v>
      </c>
      <c r="D24" s="115">
        <f>+'BASE ÚLTIMO AÑO INFORMADO'!P24</f>
        <v>29</v>
      </c>
      <c r="E24" s="14">
        <f>+'BASE ÚLTIMO AÑO INFORMADO'!Q24</f>
        <v>50</v>
      </c>
      <c r="F24" s="116">
        <f t="shared" si="0"/>
        <v>0.58</v>
      </c>
      <c r="G24" s="109">
        <f>+'BASE ÚLTIMO AÑO INFORMADO'!F24</f>
        <v>39</v>
      </c>
      <c r="H24" s="87">
        <f t="shared" si="1"/>
        <v>22.619999999999997</v>
      </c>
      <c r="J24" s="16"/>
    </row>
    <row r="25" spans="1:10" ht="11.25">
      <c r="A25" s="82" t="e">
        <f>+'BASE ÚLTIMO AÑO INFORMADO'!#REF!</f>
        <v>#REF!</v>
      </c>
      <c r="B25" s="13" t="str">
        <f>+'BASE ÚLTIMO AÑO INFORMADO'!A25</f>
        <v>Delegacion Academica Moreno</v>
      </c>
      <c r="C25" s="104" t="str">
        <f>+'BASE ÚLTIMO AÑO INFORMADO'!B25</f>
        <v>Profesor en Enseñanza Media de Adultos - Ciclo Profesorado</v>
      </c>
      <c r="D25" s="115">
        <f>+'BASE ÚLTIMO AÑO INFORMADO'!P25</f>
        <v>10</v>
      </c>
      <c r="E25" s="14">
        <f>+'BASE ÚLTIMO AÑO INFORMADO'!Q25</f>
        <v>27</v>
      </c>
      <c r="F25" s="116">
        <f t="shared" si="0"/>
        <v>0.37037037037037035</v>
      </c>
      <c r="G25" s="109">
        <f>+'BASE ÚLTIMO AÑO INFORMADO'!F25</f>
        <v>14</v>
      </c>
      <c r="H25" s="87">
        <f t="shared" si="1"/>
        <v>5.185185185185185</v>
      </c>
      <c r="J25" s="16"/>
    </row>
    <row r="26" spans="1:10" ht="11.25">
      <c r="A26" s="82" t="e">
        <f>+'BASE ÚLTIMO AÑO INFORMADO'!#REF!</f>
        <v>#REF!</v>
      </c>
      <c r="B26" s="13" t="str">
        <f>+'BASE ÚLTIMO AÑO INFORMADO'!A26</f>
        <v>Delegación Académica Pergamino</v>
      </c>
      <c r="C26" s="104" t="str">
        <f>+'BASE ÚLTIMO AÑO INFORMADO'!B26</f>
        <v>Licenciado en Sistemas de Información</v>
      </c>
      <c r="D26" s="115">
        <f>+'BASE ÚLTIMO AÑO INFORMADO'!P26</f>
        <v>0</v>
      </c>
      <c r="E26" s="14">
        <f>+'BASE ÚLTIMO AÑO INFORMADO'!Q26</f>
        <v>0</v>
      </c>
      <c r="F26" s="116" t="e">
        <f t="shared" si="0"/>
        <v>#DIV/0!</v>
      </c>
      <c r="G26" s="109">
        <f>+'BASE ÚLTIMO AÑO INFORMADO'!F26</f>
        <v>0</v>
      </c>
      <c r="H26" s="87">
        <f t="shared" si="1"/>
        <v>0</v>
      </c>
      <c r="J26" s="16"/>
    </row>
    <row r="27" spans="1:10" ht="11.25">
      <c r="A27" s="82" t="e">
        <f>+'BASE ÚLTIMO AÑO INFORMADO'!#REF!</f>
        <v>#REF!</v>
      </c>
      <c r="B27" s="13" t="str">
        <f>+'BASE ÚLTIMO AÑO INFORMADO'!A27</f>
        <v>Delegación Académica San Fernando</v>
      </c>
      <c r="C27" s="104" t="str">
        <f>+'BASE ÚLTIMO AÑO INFORMADO'!B27</f>
        <v>Licenciado en Educación Física - Ciclo de Licenciatura</v>
      </c>
      <c r="D27" s="115">
        <f>+'BASE ÚLTIMO AÑO INFORMADO'!P27</f>
        <v>7</v>
      </c>
      <c r="E27" s="14">
        <f>+'BASE ÚLTIMO AÑO INFORMADO'!Q27</f>
        <v>14</v>
      </c>
      <c r="F27" s="116">
        <f t="shared" si="0"/>
        <v>0.5</v>
      </c>
      <c r="G27" s="109">
        <f>+'BASE ÚLTIMO AÑO INFORMADO'!F27</f>
        <v>0</v>
      </c>
      <c r="H27" s="87">
        <f t="shared" si="1"/>
        <v>0</v>
      </c>
      <c r="J27" s="16"/>
    </row>
    <row r="28" spans="1:10" ht="11.25">
      <c r="A28" s="82" t="e">
        <f>+'BASE ÚLTIMO AÑO INFORMADO'!#REF!</f>
        <v>#REF!</v>
      </c>
      <c r="B28" s="13" t="str">
        <f>+'BASE ÚLTIMO AÑO INFORMADO'!A28</f>
        <v>Rectorado</v>
      </c>
      <c r="C28" s="104" t="str">
        <f>+'BASE ÚLTIMO AÑO INFORMADO'!B28</f>
        <v>Ingeniero Agrónomo</v>
      </c>
      <c r="D28" s="115">
        <f>+'BASE ÚLTIMO AÑO INFORMADO'!P28</f>
        <v>123</v>
      </c>
      <c r="E28" s="14">
        <f>+'BASE ÚLTIMO AÑO INFORMADO'!Q28</f>
        <v>147</v>
      </c>
      <c r="F28" s="116">
        <f t="shared" si="0"/>
        <v>0.8367346938775511</v>
      </c>
      <c r="G28" s="109">
        <f>+'BASE ÚLTIMO AÑO INFORMADO'!F28</f>
        <v>127</v>
      </c>
      <c r="H28" s="87">
        <f t="shared" si="1"/>
        <v>106.26530612244899</v>
      </c>
      <c r="J28" s="16"/>
    </row>
    <row r="29" spans="1:10" ht="11.25">
      <c r="A29" s="82" t="e">
        <f>+'BASE ÚLTIMO AÑO INFORMADO'!#REF!</f>
        <v>#REF!</v>
      </c>
      <c r="B29" s="13" t="str">
        <f>+'BASE ÚLTIMO AÑO INFORMADO'!A29</f>
        <v>Rectorado</v>
      </c>
      <c r="C29" s="104" t="str">
        <f>+'BASE ÚLTIMO AÑO INFORMADO'!B29</f>
        <v>Ingeniero en Alimentos</v>
      </c>
      <c r="D29" s="115">
        <f>+'BASE ÚLTIMO AÑO INFORMADO'!P29</f>
        <v>96</v>
      </c>
      <c r="E29" s="14">
        <f>+'BASE ÚLTIMO AÑO INFORMADO'!Q29</f>
        <v>122</v>
      </c>
      <c r="F29" s="116">
        <f t="shared" si="0"/>
        <v>0.7868852459016393</v>
      </c>
      <c r="G29" s="109">
        <f>+'BASE ÚLTIMO AÑO INFORMADO'!F29</f>
        <v>97</v>
      </c>
      <c r="H29" s="87">
        <f t="shared" si="1"/>
        <v>76.32786885245902</v>
      </c>
      <c r="J29" s="16"/>
    </row>
    <row r="30" spans="1:10" ht="11.25">
      <c r="A30" s="82" t="e">
        <f>+'BASE ÚLTIMO AÑO INFORMADO'!#REF!</f>
        <v>#REF!</v>
      </c>
      <c r="B30" s="13" t="str">
        <f>+'BASE ÚLTIMO AÑO INFORMADO'!A30</f>
        <v>Rectorado</v>
      </c>
      <c r="C30" s="104" t="str">
        <f>+'BASE ÚLTIMO AÑO INFORMADO'!B30</f>
        <v>Ingeniero Industrial</v>
      </c>
      <c r="D30" s="115">
        <f>+'BASE ÚLTIMO AÑO INFORMADO'!P30</f>
        <v>90</v>
      </c>
      <c r="E30" s="14">
        <f>+'BASE ÚLTIMO AÑO INFORMADO'!Q30</f>
        <v>132</v>
      </c>
      <c r="F30" s="116">
        <f t="shared" si="0"/>
        <v>0.6818181818181818</v>
      </c>
      <c r="G30" s="109">
        <f>+'BASE ÚLTIMO AÑO INFORMADO'!F30</f>
        <v>89</v>
      </c>
      <c r="H30" s="87">
        <f t="shared" si="1"/>
        <v>60.68181818181818</v>
      </c>
      <c r="J30" s="16"/>
    </row>
    <row r="31" spans="1:10" ht="11.25">
      <c r="A31" s="82" t="e">
        <f>+'BASE ÚLTIMO AÑO INFORMADO'!#REF!</f>
        <v>#REF!</v>
      </c>
      <c r="B31" s="13" t="str">
        <f>+'BASE ÚLTIMO AÑO INFORMADO'!A31</f>
        <v>Rectorado</v>
      </c>
      <c r="C31" s="104" t="str">
        <f>+'BASE ÚLTIMO AÑO INFORMADO'!B31</f>
        <v>Licenciado en Administración</v>
      </c>
      <c r="D31" s="115">
        <f>+'BASE ÚLTIMO AÑO INFORMADO'!P31</f>
        <v>307</v>
      </c>
      <c r="E31" s="14">
        <f>+'BASE ÚLTIMO AÑO INFORMADO'!Q31</f>
        <v>378</v>
      </c>
      <c r="F31" s="116">
        <f t="shared" si="0"/>
        <v>0.8121693121693122</v>
      </c>
      <c r="G31" s="109">
        <f>+'BASE ÚLTIMO AÑO INFORMADO'!F31</f>
        <v>333</v>
      </c>
      <c r="H31" s="87">
        <f t="shared" si="1"/>
        <v>270.45238095238096</v>
      </c>
      <c r="J31" s="16"/>
    </row>
    <row r="32" spans="1:10" ht="11.25">
      <c r="A32" s="82" t="e">
        <f>+'BASE ÚLTIMO AÑO INFORMADO'!#REF!</f>
        <v>#REF!</v>
      </c>
      <c r="B32" s="13" t="str">
        <f>+'BASE ÚLTIMO AÑO INFORMADO'!A32</f>
        <v>Rectorado</v>
      </c>
      <c r="C32" s="104" t="str">
        <f>+'BASE ÚLTIMO AÑO INFORMADO'!B32</f>
        <v>Licenciado en Ciencias Biológicas</v>
      </c>
      <c r="D32" s="115">
        <f>+'BASE ÚLTIMO AÑO INFORMADO'!P32</f>
        <v>28</v>
      </c>
      <c r="E32" s="14">
        <f>+'BASE ÚLTIMO AÑO INFORMADO'!Q32</f>
        <v>45</v>
      </c>
      <c r="F32" s="116">
        <f t="shared" si="0"/>
        <v>0.6222222222222222</v>
      </c>
      <c r="G32" s="109">
        <f>+'BASE ÚLTIMO AÑO INFORMADO'!F32</f>
        <v>49</v>
      </c>
      <c r="H32" s="87">
        <f t="shared" si="1"/>
        <v>30.48888888888889</v>
      </c>
      <c r="J32" s="16"/>
    </row>
    <row r="33" spans="1:10" ht="11.25">
      <c r="A33" s="82" t="e">
        <f>+'BASE ÚLTIMO AÑO INFORMADO'!#REF!</f>
        <v>#REF!</v>
      </c>
      <c r="B33" s="13" t="str">
        <f>+'BASE ÚLTIMO AÑO INFORMADO'!A33</f>
        <v>Rectorado</v>
      </c>
      <c r="C33" s="104" t="str">
        <f>+'BASE ÚLTIMO AÑO INFORMADO'!B33</f>
        <v>Licenciado en Ciencias de la Educación</v>
      </c>
      <c r="D33" s="115">
        <f>+'BASE ÚLTIMO AÑO INFORMADO'!P33</f>
        <v>55</v>
      </c>
      <c r="E33" s="14">
        <f>+'BASE ÚLTIMO AÑO INFORMADO'!Q33</f>
        <v>83</v>
      </c>
      <c r="F33" s="116">
        <f t="shared" si="0"/>
        <v>0.6626506024096386</v>
      </c>
      <c r="G33" s="109">
        <f>+'BASE ÚLTIMO AÑO INFORMADO'!F33</f>
        <v>55</v>
      </c>
      <c r="H33" s="87">
        <f t="shared" si="1"/>
        <v>36.445783132530124</v>
      </c>
      <c r="J33" s="16"/>
    </row>
    <row r="34" spans="1:10" ht="11.25">
      <c r="A34" s="82" t="e">
        <f>+'BASE ÚLTIMO AÑO INFORMADO'!#REF!</f>
        <v>#REF!</v>
      </c>
      <c r="B34" s="13" t="str">
        <f>+'BASE ÚLTIMO AÑO INFORMADO'!A34</f>
        <v>Rectorado</v>
      </c>
      <c r="C34" s="104" t="str">
        <f>+'BASE ÚLTIMO AÑO INFORMADO'!B34</f>
        <v>Licenciado en Comercio Internacional</v>
      </c>
      <c r="D34" s="115">
        <f>+'BASE ÚLTIMO AÑO INFORMADO'!P34</f>
        <v>112</v>
      </c>
      <c r="E34" s="14">
        <f>+'BASE ÚLTIMO AÑO INFORMADO'!Q34</f>
        <v>156</v>
      </c>
      <c r="F34" s="116">
        <f t="shared" si="0"/>
        <v>0.717948717948718</v>
      </c>
      <c r="G34" s="109">
        <f>+'BASE ÚLTIMO AÑO INFORMADO'!F34</f>
        <v>143</v>
      </c>
      <c r="H34" s="87">
        <f t="shared" si="1"/>
        <v>102.66666666666667</v>
      </c>
      <c r="J34" s="16"/>
    </row>
    <row r="35" spans="1:10" ht="11.25">
      <c r="A35" s="82" t="e">
        <f>+'BASE ÚLTIMO AÑO INFORMADO'!#REF!</f>
        <v>#REF!</v>
      </c>
      <c r="B35" s="13" t="str">
        <f>+'BASE ÚLTIMO AÑO INFORMADO'!A35</f>
        <v>Rectorado</v>
      </c>
      <c r="C35" s="104" t="str">
        <f>+'BASE ÚLTIMO AÑO INFORMADO'!B35</f>
        <v>Licenciado en Educación Física - Ciclo de Licenciatura</v>
      </c>
      <c r="D35" s="115">
        <f>+'BASE ÚLTIMO AÑO INFORMADO'!P35</f>
        <v>0</v>
      </c>
      <c r="E35" s="14">
        <f>+'BASE ÚLTIMO AÑO INFORMADO'!Q35</f>
        <v>0</v>
      </c>
      <c r="F35" s="116" t="e">
        <f t="shared" si="0"/>
        <v>#DIV/0!</v>
      </c>
      <c r="G35" s="109">
        <f>+'BASE ÚLTIMO AÑO INFORMADO'!F35</f>
        <v>0</v>
      </c>
      <c r="H35" s="87">
        <f t="shared" si="1"/>
        <v>0</v>
      </c>
      <c r="J35" s="16"/>
    </row>
    <row r="36" spans="1:10" ht="11.25">
      <c r="A36" s="82" t="e">
        <f>+'BASE ÚLTIMO AÑO INFORMADO'!#REF!</f>
        <v>#REF!</v>
      </c>
      <c r="B36" s="13" t="str">
        <f>+'BASE ÚLTIMO AÑO INFORMADO'!A36</f>
        <v>Rectorado</v>
      </c>
      <c r="C36" s="104" t="str">
        <f>+'BASE ÚLTIMO AÑO INFORMADO'!B36</f>
        <v>Licenciado en Educación Inicial - Ciclo de Licenciatura</v>
      </c>
      <c r="D36" s="115">
        <f>+'BASE ÚLTIMO AÑO INFORMADO'!P36</f>
        <v>3</v>
      </c>
      <c r="E36" s="14">
        <f>+'BASE ÚLTIMO AÑO INFORMADO'!Q36</f>
        <v>56</v>
      </c>
      <c r="F36" s="116">
        <f t="shared" si="0"/>
        <v>0.05357142857142857</v>
      </c>
      <c r="G36" s="109">
        <f>+'BASE ÚLTIMO AÑO INFORMADO'!F36</f>
        <v>7</v>
      </c>
      <c r="H36" s="87">
        <f t="shared" si="1"/>
        <v>0.375</v>
      </c>
      <c r="J36" s="16"/>
    </row>
    <row r="37" spans="1:10" ht="11.25">
      <c r="A37" s="82" t="e">
        <f>+'BASE ÚLTIMO AÑO INFORMADO'!#REF!</f>
        <v>#REF!</v>
      </c>
      <c r="B37" s="13" t="str">
        <f>+'BASE ÚLTIMO AÑO INFORMADO'!A37</f>
        <v>Rectorado</v>
      </c>
      <c r="C37" s="104" t="str">
        <f>+'BASE ÚLTIMO AÑO INFORMADO'!B37</f>
        <v>Licenciado en Geografía - Ciclo de Licenciatura</v>
      </c>
      <c r="D37" s="115">
        <f>+'BASE ÚLTIMO AÑO INFORMADO'!P37</f>
        <v>3</v>
      </c>
      <c r="E37" s="14">
        <f>+'BASE ÚLTIMO AÑO INFORMADO'!Q37</f>
        <v>12</v>
      </c>
      <c r="F37" s="116">
        <f t="shared" si="0"/>
        <v>0.25</v>
      </c>
      <c r="G37" s="109">
        <f>+'BASE ÚLTIMO AÑO INFORMADO'!F37</f>
        <v>21</v>
      </c>
      <c r="H37" s="87">
        <f t="shared" si="1"/>
        <v>5.25</v>
      </c>
      <c r="J37" s="16"/>
    </row>
    <row r="38" spans="1:10" ht="11.25">
      <c r="A38" s="82" t="e">
        <f>+'BASE ÚLTIMO AÑO INFORMADO'!#REF!</f>
        <v>#REF!</v>
      </c>
      <c r="B38" s="13" t="str">
        <f>+'BASE ÚLTIMO AÑO INFORMADO'!A38</f>
        <v>Rectorado</v>
      </c>
      <c r="C38" s="104" t="str">
        <f>+'BASE ÚLTIMO AÑO INFORMADO'!B38</f>
        <v>Licenciado en Historia - Ciclo de Licenciatura</v>
      </c>
      <c r="D38" s="115">
        <f>+'BASE ÚLTIMO AÑO INFORMADO'!P38</f>
        <v>16</v>
      </c>
      <c r="E38" s="14">
        <f>+'BASE ÚLTIMO AÑO INFORMADO'!Q38</f>
        <v>36</v>
      </c>
      <c r="F38" s="116">
        <f t="shared" si="0"/>
        <v>0.4444444444444444</v>
      </c>
      <c r="G38" s="109">
        <f>+'BASE ÚLTIMO AÑO INFORMADO'!F38</f>
        <v>29</v>
      </c>
      <c r="H38" s="87">
        <f t="shared" si="1"/>
        <v>12.888888888888888</v>
      </c>
      <c r="J38" s="16"/>
    </row>
    <row r="39" spans="1:10" ht="11.25">
      <c r="A39" s="82" t="e">
        <f>+'BASE ÚLTIMO AÑO INFORMADO'!#REF!</f>
        <v>#REF!</v>
      </c>
      <c r="B39" s="13" t="str">
        <f>+'BASE ÚLTIMO AÑO INFORMADO'!A39</f>
        <v>Rectorado</v>
      </c>
      <c r="C39" s="104" t="str">
        <f>+'BASE ÚLTIMO AÑO INFORMADO'!B39</f>
        <v>Licenciado en Información Ambiental</v>
      </c>
      <c r="D39" s="115">
        <f>+'BASE ÚLTIMO AÑO INFORMADO'!P39</f>
        <v>21</v>
      </c>
      <c r="E39" s="14">
        <f>+'BASE ÚLTIMO AÑO INFORMADO'!Q39</f>
        <v>35</v>
      </c>
      <c r="F39" s="116">
        <f t="shared" si="0"/>
        <v>0.6</v>
      </c>
      <c r="G39" s="109">
        <f>+'BASE ÚLTIMO AÑO INFORMADO'!F39</f>
        <v>24</v>
      </c>
      <c r="H39" s="87">
        <f t="shared" si="1"/>
        <v>14.399999999999999</v>
      </c>
      <c r="J39" s="16"/>
    </row>
    <row r="40" spans="1:10" ht="11.25">
      <c r="A40" s="82" t="e">
        <f>+'BASE ÚLTIMO AÑO INFORMADO'!#REF!</f>
        <v>#REF!</v>
      </c>
      <c r="B40" s="13" t="str">
        <f>+'BASE ÚLTIMO AÑO INFORMADO'!A40</f>
        <v>Rectorado</v>
      </c>
      <c r="C40" s="104" t="str">
        <f>+'BASE ÚLTIMO AÑO INFORMADO'!B40</f>
        <v>Licenciado en Sistemas de Información</v>
      </c>
      <c r="D40" s="115">
        <f>+'BASE ÚLTIMO AÑO INFORMADO'!P40</f>
        <v>110</v>
      </c>
      <c r="E40" s="14">
        <f>+'BASE ÚLTIMO AÑO INFORMADO'!Q40</f>
        <v>165</v>
      </c>
      <c r="F40" s="116">
        <f t="shared" si="0"/>
        <v>0.6666666666666666</v>
      </c>
      <c r="G40" s="109">
        <f>+'BASE ÚLTIMO AÑO INFORMADO'!F40</f>
        <v>149</v>
      </c>
      <c r="H40" s="87">
        <f t="shared" si="1"/>
        <v>99.33333333333333</v>
      </c>
      <c r="J40" s="16"/>
    </row>
    <row r="41" spans="1:10" ht="11.25">
      <c r="A41" s="82" t="e">
        <f>+'BASE ÚLTIMO AÑO INFORMADO'!#REF!</f>
        <v>#REF!</v>
      </c>
      <c r="B41" s="13" t="str">
        <f>+'BASE ÚLTIMO AÑO INFORMADO'!A41</f>
        <v>Rectorado</v>
      </c>
      <c r="C41" s="104" t="str">
        <f>+'BASE ÚLTIMO AÑO INFORMADO'!B41</f>
        <v>Licenciado en Trabajo Social</v>
      </c>
      <c r="D41" s="115">
        <f>+'BASE ÚLTIMO AÑO INFORMADO'!P41</f>
        <v>133</v>
      </c>
      <c r="E41" s="14">
        <f>+'BASE ÚLTIMO AÑO INFORMADO'!Q41</f>
        <v>220</v>
      </c>
      <c r="F41" s="116">
        <f t="shared" si="0"/>
        <v>0.6045454545454545</v>
      </c>
      <c r="G41" s="109">
        <f>+'BASE ÚLTIMO AÑO INFORMADO'!F41</f>
        <v>152</v>
      </c>
      <c r="H41" s="87">
        <f t="shared" si="1"/>
        <v>91.89090909090908</v>
      </c>
      <c r="J41" s="16"/>
    </row>
    <row r="42" spans="1:10" ht="11.25">
      <c r="A42" s="82" t="e">
        <f>+'BASE ÚLTIMO AÑO INFORMADO'!#REF!</f>
        <v>#REF!</v>
      </c>
      <c r="B42" s="13" t="str">
        <f>+'BASE ÚLTIMO AÑO INFORMADO'!A42</f>
        <v>Rectorado</v>
      </c>
      <c r="C42" s="104" t="str">
        <f>+'BASE ÚLTIMO AÑO INFORMADO'!B42</f>
        <v>Profesor en Enseñanza Media de Adultos - Ciclo Profesorado</v>
      </c>
      <c r="D42" s="115">
        <f>+'BASE ÚLTIMO AÑO INFORMADO'!P42</f>
        <v>0</v>
      </c>
      <c r="E42" s="14">
        <f>+'BASE ÚLTIMO AÑO INFORMADO'!Q42</f>
        <v>0</v>
      </c>
      <c r="F42" s="116" t="e">
        <f t="shared" si="0"/>
        <v>#DIV/0!</v>
      </c>
      <c r="G42" s="109">
        <f>+'BASE ÚLTIMO AÑO INFORMADO'!F42</f>
        <v>8</v>
      </c>
      <c r="H42" s="88">
        <f>IF(G42=0,0,$F$48*G42)</f>
        <v>5.267480577136515</v>
      </c>
      <c r="J42" s="16"/>
    </row>
    <row r="43" spans="1:10" ht="11.25">
      <c r="A43" s="82" t="e">
        <f>+'BASE ÚLTIMO AÑO INFORMADO'!#REF!</f>
        <v>#REF!</v>
      </c>
      <c r="B43" s="13" t="str">
        <f>+'BASE ÚLTIMO AÑO INFORMADO'!A43</f>
        <v>Rectorado</v>
      </c>
      <c r="C43" s="104" t="str">
        <f>+'BASE ÚLTIMO AÑO INFORMADO'!B43</f>
        <v>Profesor en Geografía</v>
      </c>
      <c r="D43" s="115">
        <f>+'BASE ÚLTIMO AÑO INFORMADO'!P43</f>
        <v>25</v>
      </c>
      <c r="E43" s="14">
        <f>+'BASE ÚLTIMO AÑO INFORMADO'!Q43</f>
        <v>44</v>
      </c>
      <c r="F43" s="116">
        <f t="shared" si="0"/>
        <v>0.5681818181818182</v>
      </c>
      <c r="G43" s="109">
        <f>+'BASE ÚLTIMO AÑO INFORMADO'!F43</f>
        <v>38</v>
      </c>
      <c r="H43" s="87">
        <f t="shared" si="1"/>
        <v>21.590909090909093</v>
      </c>
      <c r="J43" s="16"/>
    </row>
    <row r="44" spans="1:10" ht="11.25">
      <c r="A44" s="82" t="e">
        <f>+'BASE ÚLTIMO AÑO INFORMADO'!#REF!</f>
        <v>#REF!</v>
      </c>
      <c r="B44" s="13" t="str">
        <f>+'BASE ÚLTIMO AÑO INFORMADO'!A44</f>
        <v>Rectorado</v>
      </c>
      <c r="C44" s="104" t="str">
        <f>+'BASE ÚLTIMO AÑO INFORMADO'!B44</f>
        <v>Profesor en Historia</v>
      </c>
      <c r="D44" s="115">
        <f>+'BASE ÚLTIMO AÑO INFORMADO'!P44</f>
        <v>69</v>
      </c>
      <c r="E44" s="14">
        <f>+'BASE ÚLTIMO AÑO INFORMADO'!Q44</f>
        <v>123</v>
      </c>
      <c r="F44" s="116">
        <f t="shared" si="0"/>
        <v>0.5609756097560976</v>
      </c>
      <c r="G44" s="109">
        <f>+'BASE ÚLTIMO AÑO INFORMADO'!F44</f>
        <v>89</v>
      </c>
      <c r="H44" s="87">
        <f t="shared" si="1"/>
        <v>49.926829268292686</v>
      </c>
      <c r="J44" s="16"/>
    </row>
    <row r="45" spans="1:10" ht="11.25">
      <c r="A45" s="82" t="e">
        <f>+'BASE ÚLTIMO AÑO INFORMADO'!#REF!</f>
        <v>#REF!</v>
      </c>
      <c r="B45" s="13" t="str">
        <f>+'BASE ÚLTIMO AÑO INFORMADO'!A45</f>
        <v>Rectorado</v>
      </c>
      <c r="C45" s="104" t="str">
        <f>+'BASE ÚLTIMO AÑO INFORMADO'!B45</f>
        <v>Técnico en Administración y Gestión Universitaria</v>
      </c>
      <c r="D45" s="115">
        <f>+'BASE ÚLTIMO AÑO INFORMADO'!P45</f>
        <v>43</v>
      </c>
      <c r="E45" s="14">
        <f>+'BASE ÚLTIMO AÑO INFORMADO'!Q45</f>
        <v>60</v>
      </c>
      <c r="F45" s="116">
        <f t="shared" si="0"/>
        <v>0.7166666666666667</v>
      </c>
      <c r="G45" s="109">
        <f>+'BASE ÚLTIMO AÑO INFORMADO'!F45</f>
        <v>0</v>
      </c>
      <c r="H45" s="87">
        <f t="shared" si="1"/>
        <v>0</v>
      </c>
      <c r="J45" s="16"/>
    </row>
    <row r="46" spans="1:10" ht="12" thickBot="1">
      <c r="A46" s="83" t="e">
        <f>+'BASE ÚLTIMO AÑO INFORMADO'!#REF!</f>
        <v>#REF!</v>
      </c>
      <c r="B46" s="84" t="str">
        <f>+'BASE ÚLTIMO AÑO INFORMADO'!A46</f>
        <v>Unidad Penal N° 5 dependiente del SEPENBA</v>
      </c>
      <c r="C46" s="105" t="str">
        <f>+'BASE ÚLTIMO AÑO INFORMADO'!B46</f>
        <v>Licenciado en Administración</v>
      </c>
      <c r="D46" s="119">
        <f>+'BASE ÚLTIMO AÑO INFORMADO'!P46</f>
        <v>0</v>
      </c>
      <c r="E46" s="85">
        <f>+'BASE ÚLTIMO AÑO INFORMADO'!Q46</f>
        <v>0</v>
      </c>
      <c r="F46" s="120" t="e">
        <f t="shared" si="0"/>
        <v>#DIV/0!</v>
      </c>
      <c r="G46" s="110">
        <f>+'BASE ÚLTIMO AÑO INFORMADO'!F46</f>
        <v>20</v>
      </c>
      <c r="H46" s="89">
        <f>IF(G46=0,0,$F$48*G46)</f>
        <v>13.16870144284129</v>
      </c>
      <c r="J46" s="16"/>
    </row>
    <row r="47" ht="12" thickBot="1"/>
    <row r="48" spans="3:34" s="2" customFormat="1" ht="12" thickBot="1">
      <c r="C48" s="34" t="s">
        <v>44</v>
      </c>
      <c r="D48" s="22">
        <f>+D10-D17</f>
        <v>2373</v>
      </c>
      <c r="E48" s="22">
        <f>+E10-E17</f>
        <v>3604</v>
      </c>
      <c r="F48" s="26">
        <f>+D48/E48</f>
        <v>0.6584350721420644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</sheetData>
  <sheetProtection/>
  <autoFilter ref="A9:H46"/>
  <printOptions/>
  <pageMargins left="0.75" right="0.75" top="1" bottom="1" header="0" footer="0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F46"/>
  <sheetViews>
    <sheetView zoomScalePageLayoutView="0" workbookViewId="0" topLeftCell="C7">
      <selection activeCell="L49" sqref="L49"/>
    </sheetView>
  </sheetViews>
  <sheetFormatPr defaultColWidth="11.421875" defaultRowHeight="12.75"/>
  <cols>
    <col min="1" max="1" width="39.28125" style="17" customWidth="1"/>
    <col min="2" max="2" width="42.57421875" style="17" customWidth="1"/>
    <col min="3" max="3" width="48.140625" style="17" customWidth="1"/>
    <col min="4" max="4" width="10.7109375" style="17" customWidth="1"/>
    <col min="5" max="5" width="16.7109375" style="17" customWidth="1"/>
    <col min="6" max="6" width="13.421875" style="17" customWidth="1"/>
    <col min="7" max="16384" width="11.421875" style="17" customWidth="1"/>
  </cols>
  <sheetData>
    <row r="6" ht="15">
      <c r="A6" s="32" t="s">
        <v>22</v>
      </c>
    </row>
    <row r="8" ht="12" thickBot="1"/>
    <row r="9" spans="1:6" s="64" customFormat="1" ht="12">
      <c r="A9" s="47" t="s">
        <v>2</v>
      </c>
      <c r="B9" s="48" t="s">
        <v>3</v>
      </c>
      <c r="C9" s="48" t="s">
        <v>4</v>
      </c>
      <c r="D9" s="48" t="s">
        <v>5</v>
      </c>
      <c r="E9" s="48" t="s">
        <v>7</v>
      </c>
      <c r="F9" s="65" t="s">
        <v>25</v>
      </c>
    </row>
    <row r="10" spans="1:6" ht="11.25">
      <c r="A10" s="50" t="e">
        <f>+'BASE ÚLTIMO AÑO INFORMADO'!#REF!</f>
        <v>#REF!</v>
      </c>
      <c r="B10" s="7"/>
      <c r="C10" s="7"/>
      <c r="D10" s="7"/>
      <c r="E10" s="7"/>
      <c r="F10" s="49"/>
    </row>
    <row r="11" spans="1:6" ht="11.25">
      <c r="A11" s="50" t="e">
        <f>+'BASE ÚLTIMO AÑO INFORMADO'!#REF!</f>
        <v>#REF!</v>
      </c>
      <c r="B11" s="7" t="str">
        <f>+'BASE ÚLTIMO AÑO INFORMADO'!A11</f>
        <v>Centro Regional Campana</v>
      </c>
      <c r="C11" s="7" t="str">
        <f>+'BASE ÚLTIMO AÑO INFORMADO'!B11</f>
        <v>Licenciado en Administración</v>
      </c>
      <c r="D11" s="7" t="str">
        <f>+'BASE ÚLTIMO AÑO INFORMADO'!C11</f>
        <v>60 Meses</v>
      </c>
      <c r="E11" s="7" t="str">
        <f>+'BASE ÚLTIMO AÑO INFORMADO'!E11</f>
        <v>Grado</v>
      </c>
      <c r="F11" s="49" t="str">
        <f>VLOOKUP(D11,'[2]TABLA DE DURACIÓN'!$A$22:$C$37,3,1)</f>
        <v>L5</v>
      </c>
    </row>
    <row r="12" spans="1:6" ht="11.25">
      <c r="A12" s="50" t="e">
        <f>+'BASE ÚLTIMO AÑO INFORMADO'!#REF!</f>
        <v>#REF!</v>
      </c>
      <c r="B12" s="7" t="str">
        <f>+'BASE ÚLTIMO AÑO INFORMADO'!A12</f>
        <v>Centro Regional Campana</v>
      </c>
      <c r="C12" s="7" t="str">
        <f>+'BASE ÚLTIMO AÑO INFORMADO'!B12</f>
        <v>Licenciado en Comercio Internacional</v>
      </c>
      <c r="D12" s="7" t="str">
        <f>+'BASE ÚLTIMO AÑO INFORMADO'!C12</f>
        <v>60 Meses</v>
      </c>
      <c r="E12" s="7" t="str">
        <f>+'BASE ÚLTIMO AÑO INFORMADO'!E12</f>
        <v>Grado</v>
      </c>
      <c r="F12" s="49" t="str">
        <f>VLOOKUP(D12,'[2]TABLA DE DURACIÓN'!$A$22:$C$37,3,1)</f>
        <v>L5</v>
      </c>
    </row>
    <row r="13" spans="1:6" ht="11.25">
      <c r="A13" s="50" t="e">
        <f>+'BASE ÚLTIMO AÑO INFORMADO'!#REF!</f>
        <v>#REF!</v>
      </c>
      <c r="B13" s="7" t="str">
        <f>+'BASE ÚLTIMO AÑO INFORMADO'!A13</f>
        <v>Centro Regional Campana</v>
      </c>
      <c r="C13" s="7" t="str">
        <f>+'BASE ÚLTIMO AÑO INFORMADO'!B13</f>
        <v>Licenciado en Información Ambiental</v>
      </c>
      <c r="D13" s="7" t="str">
        <f>+'BASE ÚLTIMO AÑO INFORMADO'!C13</f>
        <v>48 Meses</v>
      </c>
      <c r="E13" s="7" t="str">
        <f>+'BASE ÚLTIMO AÑO INFORMADO'!E13</f>
        <v>Grado</v>
      </c>
      <c r="F13" s="49" t="str">
        <f>VLOOKUP(D13,'[2]TABLA DE DURACIÓN'!$A$22:$C$37,3,1)</f>
        <v>L4</v>
      </c>
    </row>
    <row r="14" spans="1:6" ht="11.25">
      <c r="A14" s="50" t="e">
        <f>+'BASE ÚLTIMO AÑO INFORMADO'!#REF!</f>
        <v>#REF!</v>
      </c>
      <c r="B14" s="7" t="str">
        <f>+'BASE ÚLTIMO AÑO INFORMADO'!A14</f>
        <v>Centro Regional Campana</v>
      </c>
      <c r="C14" s="7" t="str">
        <f>+'BASE ÚLTIMO AÑO INFORMADO'!B14</f>
        <v>Licenciado en Trabajo Social</v>
      </c>
      <c r="D14" s="7" t="str">
        <f>+'BASE ÚLTIMO AÑO INFORMADO'!C14</f>
        <v>60 Meses</v>
      </c>
      <c r="E14" s="7" t="str">
        <f>+'BASE ÚLTIMO AÑO INFORMADO'!E14</f>
        <v>Grado</v>
      </c>
      <c r="F14" s="49" t="str">
        <f>VLOOKUP(D14,'[2]TABLA DE DURACIÓN'!$A$22:$C$37,3,1)</f>
        <v>L5</v>
      </c>
    </row>
    <row r="15" spans="1:6" ht="11.25">
      <c r="A15" s="50" t="e">
        <f>+'BASE ÚLTIMO AÑO INFORMADO'!#REF!</f>
        <v>#REF!</v>
      </c>
      <c r="B15" s="7" t="str">
        <f>+'BASE ÚLTIMO AÑO INFORMADO'!A15</f>
        <v>Centro Regional Chivilcoy</v>
      </c>
      <c r="C15" s="7" t="str">
        <f>+'BASE ÚLTIMO AÑO INFORMADO'!B15</f>
        <v>Licenciado en Administración</v>
      </c>
      <c r="D15" s="7" t="str">
        <f>+'BASE ÚLTIMO AÑO INFORMADO'!C15</f>
        <v>60 Meses</v>
      </c>
      <c r="E15" s="7" t="str">
        <f>+'BASE ÚLTIMO AÑO INFORMADO'!E15</f>
        <v>Grado</v>
      </c>
      <c r="F15" s="49" t="str">
        <f>VLOOKUP(D15,'[2]TABLA DE DURACIÓN'!$A$22:$C$37,3,1)</f>
        <v>L5</v>
      </c>
    </row>
    <row r="16" spans="1:6" ht="11.25">
      <c r="A16" s="50" t="e">
        <f>+'BASE ÚLTIMO AÑO INFORMADO'!#REF!</f>
        <v>#REF!</v>
      </c>
      <c r="B16" s="7" t="str">
        <f>+'BASE ÚLTIMO AÑO INFORMADO'!A16</f>
        <v>Centro Regional Chivilcoy</v>
      </c>
      <c r="C16" s="7" t="str">
        <f>+'BASE ÚLTIMO AÑO INFORMADO'!B16</f>
        <v>Licenciado en Educación Física - Ciclo de Licenciatura</v>
      </c>
      <c r="D16" s="7" t="str">
        <f>+'BASE ÚLTIMO AÑO INFORMADO'!C16</f>
        <v>24 Meses</v>
      </c>
      <c r="E16" s="7" t="str">
        <f>+'BASE ÚLTIMO AÑO INFORMADO'!E16</f>
        <v>Ciclo de Licenciatura</v>
      </c>
      <c r="F16" s="49" t="str">
        <f>VLOOKUP(D16,'[2]TABLA DE DURACIÓN'!$A$13:$C$21,3,1)</f>
        <v>A2</v>
      </c>
    </row>
    <row r="17" spans="1:6" ht="11.25">
      <c r="A17" s="50" t="e">
        <f>+'BASE ÚLTIMO AÑO INFORMADO'!#REF!</f>
        <v>#REF!</v>
      </c>
      <c r="B17" s="7" t="str">
        <f>+'BASE ÚLTIMO AÑO INFORMADO'!A17</f>
        <v>Centro Regional Chivilcoy</v>
      </c>
      <c r="C17" s="7" t="str">
        <f>+'BASE ÚLTIMO AÑO INFORMADO'!B17</f>
        <v>Licenciado en Educación Inicial - Ciclo de Licenciatura</v>
      </c>
      <c r="D17" s="7" t="str">
        <f>+'BASE ÚLTIMO AÑO INFORMADO'!C17</f>
        <v>36 Meses</v>
      </c>
      <c r="E17" s="7" t="str">
        <f>+'BASE ÚLTIMO AÑO INFORMADO'!E17</f>
        <v>Ciclo de Licenciatura</v>
      </c>
      <c r="F17" s="49" t="str">
        <f>VLOOKUP(D17,'[2]TABLA DE DURACIÓN'!$A$13:$C$21,3,1)</f>
        <v>A3</v>
      </c>
    </row>
    <row r="18" spans="1:6" ht="11.25">
      <c r="A18" s="50" t="e">
        <f>+'BASE ÚLTIMO AÑO INFORMADO'!#REF!</f>
        <v>#REF!</v>
      </c>
      <c r="B18" s="7" t="str">
        <f>+'BASE ÚLTIMO AÑO INFORMADO'!A18</f>
        <v>Centro Regional Chivilcoy</v>
      </c>
      <c r="C18" s="7" t="str">
        <f>+'BASE ÚLTIMO AÑO INFORMADO'!B18</f>
        <v>Licenciado en Sistemas de Información</v>
      </c>
      <c r="D18" s="7" t="str">
        <f>+'BASE ÚLTIMO AÑO INFORMADO'!C18</f>
        <v>66 Meses</v>
      </c>
      <c r="E18" s="7" t="str">
        <f>+'BASE ÚLTIMO AÑO INFORMADO'!E18</f>
        <v>Grado</v>
      </c>
      <c r="F18" s="49" t="str">
        <f>VLOOKUP(D18,'[2]TABLA DE DURACIÓN'!$A$22:$C$37,3,1)</f>
        <v>L5</v>
      </c>
    </row>
    <row r="19" spans="1:6" ht="11.25">
      <c r="A19" s="50" t="e">
        <f>+'BASE ÚLTIMO AÑO INFORMADO'!#REF!</f>
        <v>#REF!</v>
      </c>
      <c r="B19" s="7" t="str">
        <f>+'BASE ÚLTIMO AÑO INFORMADO'!A19</f>
        <v>Centro Regional San Miguel</v>
      </c>
      <c r="C19" s="7" t="str">
        <f>+'BASE ÚLTIMO AÑO INFORMADO'!B19</f>
        <v>Licenciado en Administración</v>
      </c>
      <c r="D19" s="7" t="str">
        <f>+'BASE ÚLTIMO AÑO INFORMADO'!C19</f>
        <v>60 Meses</v>
      </c>
      <c r="E19" s="7" t="str">
        <f>+'BASE ÚLTIMO AÑO INFORMADO'!E19</f>
        <v>Grado</v>
      </c>
      <c r="F19" s="49" t="str">
        <f>VLOOKUP(D19,'[2]TABLA DE DURACIÓN'!$A$22:$C$37,3,1)</f>
        <v>L5</v>
      </c>
    </row>
    <row r="20" spans="1:6" ht="11.25">
      <c r="A20" s="50" t="e">
        <f>+'BASE ÚLTIMO AÑO INFORMADO'!#REF!</f>
        <v>#REF!</v>
      </c>
      <c r="B20" s="7" t="str">
        <f>+'BASE ÚLTIMO AÑO INFORMADO'!A20</f>
        <v>Centro Regional San Miguel</v>
      </c>
      <c r="C20" s="7" t="str">
        <f>+'BASE ÚLTIMO AÑO INFORMADO'!B20</f>
        <v>Licenciado en Ciencias de la Educación</v>
      </c>
      <c r="D20" s="7" t="str">
        <f>+'BASE ÚLTIMO AÑO INFORMADO'!C20</f>
        <v>60 Meses</v>
      </c>
      <c r="E20" s="7" t="str">
        <f>+'BASE ÚLTIMO AÑO INFORMADO'!E20</f>
        <v>Grado</v>
      </c>
      <c r="F20" s="49" t="str">
        <f>VLOOKUP(D20,'[2]TABLA DE DURACIÓN'!$A$22:$C$37,3,1)</f>
        <v>L5</v>
      </c>
    </row>
    <row r="21" spans="1:6" ht="11.25">
      <c r="A21" s="50" t="e">
        <f>+'BASE ÚLTIMO AÑO INFORMADO'!#REF!</f>
        <v>#REF!</v>
      </c>
      <c r="B21" s="7" t="str">
        <f>+'BASE ÚLTIMO AÑO INFORMADO'!A21</f>
        <v>Centro Regional San Miguel</v>
      </c>
      <c r="C21" s="7" t="str">
        <f>+'BASE ÚLTIMO AÑO INFORMADO'!B21</f>
        <v>Licenciado en Trabajo Social</v>
      </c>
      <c r="D21" s="7" t="str">
        <f>+'BASE ÚLTIMO AÑO INFORMADO'!C21</f>
        <v>60 Meses</v>
      </c>
      <c r="E21" s="7" t="str">
        <f>+'BASE ÚLTIMO AÑO INFORMADO'!E21</f>
        <v>Grado</v>
      </c>
      <c r="F21" s="49" t="str">
        <f>VLOOKUP(D21,'[2]TABLA DE DURACIÓN'!$A$22:$C$37,3,1)</f>
        <v>L5</v>
      </c>
    </row>
    <row r="22" spans="1:6" ht="11.25">
      <c r="A22" s="50" t="e">
        <f>+'BASE ÚLTIMO AÑO INFORMADO'!#REF!</f>
        <v>#REF!</v>
      </c>
      <c r="B22" s="7" t="str">
        <f>+'BASE ÚLTIMO AÑO INFORMADO'!A22</f>
        <v>Delegacion Academica Mercedes</v>
      </c>
      <c r="C22" s="7" t="str">
        <f>+'BASE ÚLTIMO AÑO INFORMADO'!B22</f>
        <v>Licenciado en Administración</v>
      </c>
      <c r="D22" s="7" t="str">
        <f>+'BASE ÚLTIMO AÑO INFORMADO'!C22</f>
        <v>60 Meses</v>
      </c>
      <c r="E22" s="7" t="str">
        <f>+'BASE ÚLTIMO AÑO INFORMADO'!E22</f>
        <v>Grado</v>
      </c>
      <c r="F22" s="49" t="str">
        <f>VLOOKUP(D22,'[2]TABLA DE DURACIÓN'!$A$22:$C$37,3,1)</f>
        <v>L5</v>
      </c>
    </row>
    <row r="23" spans="1:6" ht="11.25">
      <c r="A23" s="50" t="e">
        <f>+'BASE ÚLTIMO AÑO INFORMADO'!#REF!</f>
        <v>#REF!</v>
      </c>
      <c r="B23" s="7" t="str">
        <f>+'BASE ÚLTIMO AÑO INFORMADO'!A23</f>
        <v>Delegación Académica Merlo</v>
      </c>
      <c r="C23" s="7" t="str">
        <f>+'BASE ÚLTIMO AÑO INFORMADO'!B23</f>
        <v>Licenciado en Educación Física - Ciclo de Licenciatura</v>
      </c>
      <c r="D23" s="7" t="str">
        <f>+'BASE ÚLTIMO AÑO INFORMADO'!C23</f>
        <v>24 Meses</v>
      </c>
      <c r="E23" s="7" t="str">
        <f>+'BASE ÚLTIMO AÑO INFORMADO'!E23</f>
        <v>Ciclo de Licenciatura</v>
      </c>
      <c r="F23" s="49" t="str">
        <f>VLOOKUP(D23,'[2]TABLA DE DURACIÓN'!$A$13:$C$21,3,1)</f>
        <v>A2</v>
      </c>
    </row>
    <row r="24" spans="1:6" ht="11.25">
      <c r="A24" s="50" t="e">
        <f>+'BASE ÚLTIMO AÑO INFORMADO'!#REF!</f>
        <v>#REF!</v>
      </c>
      <c r="B24" s="7" t="str">
        <f>+'BASE ÚLTIMO AÑO INFORMADO'!A24</f>
        <v>Delegacion Academica Moreno</v>
      </c>
      <c r="C24" s="7" t="str">
        <f>+'BASE ÚLTIMO AÑO INFORMADO'!B24</f>
        <v>Licenciado en Administración</v>
      </c>
      <c r="D24" s="7" t="str">
        <f>+'BASE ÚLTIMO AÑO INFORMADO'!C24</f>
        <v>60 Meses</v>
      </c>
      <c r="E24" s="7" t="str">
        <f>+'BASE ÚLTIMO AÑO INFORMADO'!E24</f>
        <v>Grado</v>
      </c>
      <c r="F24" s="49" t="str">
        <f>VLOOKUP(D24,'[2]TABLA DE DURACIÓN'!$A$22:$C$37,3,1)</f>
        <v>L5</v>
      </c>
    </row>
    <row r="25" spans="1:6" ht="11.25">
      <c r="A25" s="50" t="e">
        <f>+'BASE ÚLTIMO AÑO INFORMADO'!#REF!</f>
        <v>#REF!</v>
      </c>
      <c r="B25" s="7" t="str">
        <f>+'BASE ÚLTIMO AÑO INFORMADO'!A25</f>
        <v>Delegacion Academica Moreno</v>
      </c>
      <c r="C25" s="7" t="str">
        <f>+'BASE ÚLTIMO AÑO INFORMADO'!B25</f>
        <v>Profesor en Enseñanza Media de Adultos - Ciclo Profesorado</v>
      </c>
      <c r="D25" s="7" t="str">
        <f>+'BASE ÚLTIMO AÑO INFORMADO'!C25</f>
        <v>18 Meses</v>
      </c>
      <c r="E25" s="7" t="str">
        <f>+'BASE ÚLTIMO AÑO INFORMADO'!E25</f>
        <v>Ciclo de Profesorado</v>
      </c>
      <c r="F25" s="49" t="str">
        <f>VLOOKUP(D25,'[2]TABLA DE DURACIÓN'!$A$18:$C$21,3,1)</f>
        <v>A2</v>
      </c>
    </row>
    <row r="26" spans="1:6" ht="11.25">
      <c r="A26" s="50" t="e">
        <f>+'BASE ÚLTIMO AÑO INFORMADO'!#REF!</f>
        <v>#REF!</v>
      </c>
      <c r="B26" s="7" t="str">
        <f>+'BASE ÚLTIMO AÑO INFORMADO'!A26</f>
        <v>Delegación Académica Pergamino</v>
      </c>
      <c r="C26" s="7" t="str">
        <f>+'BASE ÚLTIMO AÑO INFORMADO'!B26</f>
        <v>Licenciado en Sistemas de Información</v>
      </c>
      <c r="D26" s="7" t="str">
        <f>+'BASE ÚLTIMO AÑO INFORMADO'!C26</f>
        <v>66 Meses</v>
      </c>
      <c r="E26" s="7" t="str">
        <f>+'BASE ÚLTIMO AÑO INFORMADO'!E26</f>
        <v>Grado</v>
      </c>
      <c r="F26" s="49" t="str">
        <f>VLOOKUP(D26,'[2]TABLA DE DURACIÓN'!$A$22:$C$37,3,1)</f>
        <v>L5</v>
      </c>
    </row>
    <row r="27" spans="1:6" ht="11.25">
      <c r="A27" s="50" t="e">
        <f>+'BASE ÚLTIMO AÑO INFORMADO'!#REF!</f>
        <v>#REF!</v>
      </c>
      <c r="B27" s="7" t="str">
        <f>+'BASE ÚLTIMO AÑO INFORMADO'!A27</f>
        <v>Delegación Académica San Fernando</v>
      </c>
      <c r="C27" s="7" t="str">
        <f>+'BASE ÚLTIMO AÑO INFORMADO'!B27</f>
        <v>Licenciado en Educación Física - Ciclo de Licenciatura</v>
      </c>
      <c r="D27" s="7" t="str">
        <f>+'BASE ÚLTIMO AÑO INFORMADO'!C27</f>
        <v>24 Meses</v>
      </c>
      <c r="E27" s="7" t="str">
        <f>+'BASE ÚLTIMO AÑO INFORMADO'!E27</f>
        <v>Ciclo de Licenciatura</v>
      </c>
      <c r="F27" s="49" t="str">
        <f>VLOOKUP(D27,'[2]TABLA DE DURACIÓN'!$A$13:$C$21,3,1)</f>
        <v>A2</v>
      </c>
    </row>
    <row r="28" spans="1:6" ht="11.25">
      <c r="A28" s="50" t="e">
        <f>+'BASE ÚLTIMO AÑO INFORMADO'!#REF!</f>
        <v>#REF!</v>
      </c>
      <c r="B28" s="7" t="str">
        <f>+'BASE ÚLTIMO AÑO INFORMADO'!A28</f>
        <v>Rectorado</v>
      </c>
      <c r="C28" s="7" t="str">
        <f>+'BASE ÚLTIMO AÑO INFORMADO'!B28</f>
        <v>Ingeniero Agrónomo</v>
      </c>
      <c r="D28" s="7" t="str">
        <f>+'BASE ÚLTIMO AÑO INFORMADO'!C28</f>
        <v>60 Meses</v>
      </c>
      <c r="E28" s="7" t="str">
        <f>+'BASE ÚLTIMO AÑO INFORMADO'!E28</f>
        <v>Grado</v>
      </c>
      <c r="F28" s="49" t="str">
        <f>VLOOKUP(D28,'[2]TABLA DE DURACIÓN'!$A$22:$C$37,3,1)</f>
        <v>L5</v>
      </c>
    </row>
    <row r="29" spans="1:6" ht="11.25">
      <c r="A29" s="50" t="e">
        <f>+'BASE ÚLTIMO AÑO INFORMADO'!#REF!</f>
        <v>#REF!</v>
      </c>
      <c r="B29" s="7" t="str">
        <f>+'BASE ÚLTIMO AÑO INFORMADO'!A29</f>
        <v>Rectorado</v>
      </c>
      <c r="C29" s="7" t="str">
        <f>+'BASE ÚLTIMO AÑO INFORMADO'!B29</f>
        <v>Ingeniero en Alimentos</v>
      </c>
      <c r="D29" s="7" t="str">
        <f>+'BASE ÚLTIMO AÑO INFORMADO'!C29</f>
        <v>72 Meses</v>
      </c>
      <c r="E29" s="7" t="str">
        <f>+'BASE ÚLTIMO AÑO INFORMADO'!E29</f>
        <v>Grado</v>
      </c>
      <c r="F29" s="49" t="str">
        <f>VLOOKUP(D29,'[2]TABLA DE DURACIÓN'!$A$22:$C$37,3,1)</f>
        <v>L5</v>
      </c>
    </row>
    <row r="30" spans="1:6" ht="11.25">
      <c r="A30" s="50" t="e">
        <f>+'BASE ÚLTIMO AÑO INFORMADO'!#REF!</f>
        <v>#REF!</v>
      </c>
      <c r="B30" s="7" t="str">
        <f>+'BASE ÚLTIMO AÑO INFORMADO'!A30</f>
        <v>Rectorado</v>
      </c>
      <c r="C30" s="7" t="str">
        <f>+'BASE ÚLTIMO AÑO INFORMADO'!B30</f>
        <v>Ingeniero Industrial</v>
      </c>
      <c r="D30" s="7" t="str">
        <f>+'BASE ÚLTIMO AÑO INFORMADO'!C30</f>
        <v>60 Meses</v>
      </c>
      <c r="E30" s="7" t="str">
        <f>+'BASE ÚLTIMO AÑO INFORMADO'!E30</f>
        <v>Grado</v>
      </c>
      <c r="F30" s="49" t="str">
        <f>VLOOKUP(D30,'[2]TABLA DE DURACIÓN'!$A$22:$C$37,3,1)</f>
        <v>L5</v>
      </c>
    </row>
    <row r="31" spans="1:6" ht="11.25">
      <c r="A31" s="50" t="e">
        <f>+'BASE ÚLTIMO AÑO INFORMADO'!#REF!</f>
        <v>#REF!</v>
      </c>
      <c r="B31" s="7" t="str">
        <f>+'BASE ÚLTIMO AÑO INFORMADO'!A31</f>
        <v>Rectorado</v>
      </c>
      <c r="C31" s="7" t="str">
        <f>+'BASE ÚLTIMO AÑO INFORMADO'!B31</f>
        <v>Licenciado en Administración</v>
      </c>
      <c r="D31" s="7" t="str">
        <f>+'BASE ÚLTIMO AÑO INFORMADO'!C31</f>
        <v>60 Meses</v>
      </c>
      <c r="E31" s="7" t="str">
        <f>+'BASE ÚLTIMO AÑO INFORMADO'!E31</f>
        <v>Grado</v>
      </c>
      <c r="F31" s="49" t="str">
        <f>VLOOKUP(D31,'[2]TABLA DE DURACIÓN'!$A$22:$C$37,3,1)</f>
        <v>L5</v>
      </c>
    </row>
    <row r="32" spans="1:6" ht="11.25">
      <c r="A32" s="50" t="e">
        <f>+'BASE ÚLTIMO AÑO INFORMADO'!#REF!</f>
        <v>#REF!</v>
      </c>
      <c r="B32" s="7" t="str">
        <f>+'BASE ÚLTIMO AÑO INFORMADO'!A32</f>
        <v>Rectorado</v>
      </c>
      <c r="C32" s="7" t="str">
        <f>+'BASE ÚLTIMO AÑO INFORMADO'!B32</f>
        <v>Licenciado en Ciencias Biológicas</v>
      </c>
      <c r="D32" s="7" t="str">
        <f>+'BASE ÚLTIMO AÑO INFORMADO'!C32</f>
        <v>66 Meses</v>
      </c>
      <c r="E32" s="7" t="str">
        <f>+'BASE ÚLTIMO AÑO INFORMADO'!E32</f>
        <v>Grado</v>
      </c>
      <c r="F32" s="49" t="str">
        <f>VLOOKUP(D32,'[2]TABLA DE DURACIÓN'!$A$22:$C$37,3,1)</f>
        <v>L5</v>
      </c>
    </row>
    <row r="33" spans="1:6" ht="11.25">
      <c r="A33" s="50" t="e">
        <f>+'BASE ÚLTIMO AÑO INFORMADO'!#REF!</f>
        <v>#REF!</v>
      </c>
      <c r="B33" s="7" t="str">
        <f>+'BASE ÚLTIMO AÑO INFORMADO'!A33</f>
        <v>Rectorado</v>
      </c>
      <c r="C33" s="7" t="str">
        <f>+'BASE ÚLTIMO AÑO INFORMADO'!B33</f>
        <v>Licenciado en Ciencias de la Educación</v>
      </c>
      <c r="D33" s="7" t="str">
        <f>+'BASE ÚLTIMO AÑO INFORMADO'!C33</f>
        <v>60 Meses</v>
      </c>
      <c r="E33" s="7" t="str">
        <f>+'BASE ÚLTIMO AÑO INFORMADO'!E33</f>
        <v>Grado</v>
      </c>
      <c r="F33" s="49" t="str">
        <f>VLOOKUP(D33,'[2]TABLA DE DURACIÓN'!$A$22:$C$37,3,1)</f>
        <v>L5</v>
      </c>
    </row>
    <row r="34" spans="1:6" ht="11.25">
      <c r="A34" s="50" t="e">
        <f>+'BASE ÚLTIMO AÑO INFORMADO'!#REF!</f>
        <v>#REF!</v>
      </c>
      <c r="B34" s="7" t="str">
        <f>+'BASE ÚLTIMO AÑO INFORMADO'!A34</f>
        <v>Rectorado</v>
      </c>
      <c r="C34" s="7" t="str">
        <f>+'BASE ÚLTIMO AÑO INFORMADO'!B34</f>
        <v>Licenciado en Comercio Internacional</v>
      </c>
      <c r="D34" s="7" t="str">
        <f>+'BASE ÚLTIMO AÑO INFORMADO'!C34</f>
        <v>60 Meses</v>
      </c>
      <c r="E34" s="7" t="str">
        <f>+'BASE ÚLTIMO AÑO INFORMADO'!E34</f>
        <v>Grado</v>
      </c>
      <c r="F34" s="49" t="str">
        <f>VLOOKUP(D34,'[2]TABLA DE DURACIÓN'!$A$22:$C$37,3,1)</f>
        <v>L5</v>
      </c>
    </row>
    <row r="35" spans="1:6" ht="11.25">
      <c r="A35" s="50" t="e">
        <f>+'BASE ÚLTIMO AÑO INFORMADO'!#REF!</f>
        <v>#REF!</v>
      </c>
      <c r="B35" s="7" t="str">
        <f>+'BASE ÚLTIMO AÑO INFORMADO'!A35</f>
        <v>Rectorado</v>
      </c>
      <c r="C35" s="7" t="str">
        <f>+'BASE ÚLTIMO AÑO INFORMADO'!B35</f>
        <v>Licenciado en Educación Física - Ciclo de Licenciatura</v>
      </c>
      <c r="D35" s="7" t="str">
        <f>+'BASE ÚLTIMO AÑO INFORMADO'!C35</f>
        <v>24 Meses</v>
      </c>
      <c r="E35" s="7" t="str">
        <f>+'BASE ÚLTIMO AÑO INFORMADO'!E35</f>
        <v>Ciclo de Licenciatura</v>
      </c>
      <c r="F35" s="49" t="str">
        <f>VLOOKUP(D35,'[2]TABLA DE DURACIÓN'!$A$13:$C$21,3,1)</f>
        <v>A2</v>
      </c>
    </row>
    <row r="36" spans="1:6" ht="11.25">
      <c r="A36" s="50" t="e">
        <f>+'BASE ÚLTIMO AÑO INFORMADO'!#REF!</f>
        <v>#REF!</v>
      </c>
      <c r="B36" s="7" t="str">
        <f>+'BASE ÚLTIMO AÑO INFORMADO'!A36</f>
        <v>Rectorado</v>
      </c>
      <c r="C36" s="7" t="str">
        <f>+'BASE ÚLTIMO AÑO INFORMADO'!B36</f>
        <v>Licenciado en Educación Inicial - Ciclo de Licenciatura</v>
      </c>
      <c r="D36" s="7" t="str">
        <f>+'BASE ÚLTIMO AÑO INFORMADO'!C36</f>
        <v>36 Meses</v>
      </c>
      <c r="E36" s="7" t="str">
        <f>+'BASE ÚLTIMO AÑO INFORMADO'!E36</f>
        <v>Ciclo de Licenciatura</v>
      </c>
      <c r="F36" s="49" t="str">
        <f>VLOOKUP(D36,'[2]TABLA DE DURACIÓN'!$A$13:$C$21,3,1)</f>
        <v>A3</v>
      </c>
    </row>
    <row r="37" spans="1:6" ht="11.25">
      <c r="A37" s="50" t="e">
        <f>+'BASE ÚLTIMO AÑO INFORMADO'!#REF!</f>
        <v>#REF!</v>
      </c>
      <c r="B37" s="7" t="str">
        <f>+'BASE ÚLTIMO AÑO INFORMADO'!A37</f>
        <v>Rectorado</v>
      </c>
      <c r="C37" s="7" t="str">
        <f>+'BASE ÚLTIMO AÑO INFORMADO'!B37</f>
        <v>Licenciado en Geografía - Ciclo de Licenciatura</v>
      </c>
      <c r="D37" s="7" t="str">
        <f>+'BASE ÚLTIMO AÑO INFORMADO'!C37</f>
        <v>30 Meses</v>
      </c>
      <c r="E37" s="7" t="str">
        <f>+'BASE ÚLTIMO AÑO INFORMADO'!E37</f>
        <v>Ciclo de Licenciatura</v>
      </c>
      <c r="F37" s="49" t="str">
        <f>VLOOKUP(D37,'[2]TABLA DE DURACIÓN'!$A$13:$C$21,3,1)</f>
        <v>A3</v>
      </c>
    </row>
    <row r="38" spans="1:6" ht="11.25">
      <c r="A38" s="50" t="e">
        <f>+'BASE ÚLTIMO AÑO INFORMADO'!#REF!</f>
        <v>#REF!</v>
      </c>
      <c r="B38" s="7" t="str">
        <f>+'BASE ÚLTIMO AÑO INFORMADO'!A38</f>
        <v>Rectorado</v>
      </c>
      <c r="C38" s="7" t="str">
        <f>+'BASE ÚLTIMO AÑO INFORMADO'!B38</f>
        <v>Licenciado en Historia - Ciclo de Licenciatura</v>
      </c>
      <c r="D38" s="7" t="str">
        <f>+'BASE ÚLTIMO AÑO INFORMADO'!C38</f>
        <v>24 Meses</v>
      </c>
      <c r="E38" s="7" t="str">
        <f>+'BASE ÚLTIMO AÑO INFORMADO'!E38</f>
        <v>Ciclo de Licenciatura</v>
      </c>
      <c r="F38" s="49" t="str">
        <f>VLOOKUP(D38,'[2]TABLA DE DURACIÓN'!$A$13:$C$21,3,1)</f>
        <v>A2</v>
      </c>
    </row>
    <row r="39" spans="1:6" ht="11.25">
      <c r="A39" s="50" t="e">
        <f>+'BASE ÚLTIMO AÑO INFORMADO'!#REF!</f>
        <v>#REF!</v>
      </c>
      <c r="B39" s="7" t="str">
        <f>+'BASE ÚLTIMO AÑO INFORMADO'!A39</f>
        <v>Rectorado</v>
      </c>
      <c r="C39" s="7" t="str">
        <f>+'BASE ÚLTIMO AÑO INFORMADO'!B39</f>
        <v>Licenciado en Información Ambiental</v>
      </c>
      <c r="D39" s="7" t="str">
        <f>+'BASE ÚLTIMO AÑO INFORMADO'!C39</f>
        <v>48 Meses</v>
      </c>
      <c r="E39" s="7" t="str">
        <f>+'BASE ÚLTIMO AÑO INFORMADO'!E39</f>
        <v>Grado</v>
      </c>
      <c r="F39" s="49" t="str">
        <f>VLOOKUP(D39,'[2]TABLA DE DURACIÓN'!$A$22:$C$37,3,1)</f>
        <v>L4</v>
      </c>
    </row>
    <row r="40" spans="1:6" ht="11.25">
      <c r="A40" s="50" t="e">
        <f>+'BASE ÚLTIMO AÑO INFORMADO'!#REF!</f>
        <v>#REF!</v>
      </c>
      <c r="B40" s="7" t="str">
        <f>+'BASE ÚLTIMO AÑO INFORMADO'!A40</f>
        <v>Rectorado</v>
      </c>
      <c r="C40" s="7" t="str">
        <f>+'BASE ÚLTIMO AÑO INFORMADO'!B40</f>
        <v>Licenciado en Sistemas de Información</v>
      </c>
      <c r="D40" s="7" t="str">
        <f>+'BASE ÚLTIMO AÑO INFORMADO'!C40</f>
        <v>66 Meses</v>
      </c>
      <c r="E40" s="7" t="str">
        <f>+'BASE ÚLTIMO AÑO INFORMADO'!E40</f>
        <v>Grado</v>
      </c>
      <c r="F40" s="49" t="str">
        <f>VLOOKUP(D40,'[2]TABLA DE DURACIÓN'!$A$22:$C$37,3,1)</f>
        <v>L5</v>
      </c>
    </row>
    <row r="41" spans="1:6" ht="11.25">
      <c r="A41" s="50" t="e">
        <f>+'BASE ÚLTIMO AÑO INFORMADO'!#REF!</f>
        <v>#REF!</v>
      </c>
      <c r="B41" s="7" t="str">
        <f>+'BASE ÚLTIMO AÑO INFORMADO'!A41</f>
        <v>Rectorado</v>
      </c>
      <c r="C41" s="7" t="str">
        <f>+'BASE ÚLTIMO AÑO INFORMADO'!B41</f>
        <v>Licenciado en Trabajo Social</v>
      </c>
      <c r="D41" s="7" t="str">
        <f>+'BASE ÚLTIMO AÑO INFORMADO'!C41</f>
        <v>60 Meses</v>
      </c>
      <c r="E41" s="7" t="str">
        <f>+'BASE ÚLTIMO AÑO INFORMADO'!E41</f>
        <v>Grado</v>
      </c>
      <c r="F41" s="49" t="str">
        <f>VLOOKUP(D41,'[2]TABLA DE DURACIÓN'!$A$22:$C$37,3,1)</f>
        <v>L5</v>
      </c>
    </row>
    <row r="42" spans="1:6" ht="11.25">
      <c r="A42" s="50" t="e">
        <f>+'BASE ÚLTIMO AÑO INFORMADO'!#REF!</f>
        <v>#REF!</v>
      </c>
      <c r="B42" s="7" t="str">
        <f>+'BASE ÚLTIMO AÑO INFORMADO'!A42</f>
        <v>Rectorado</v>
      </c>
      <c r="C42" s="7" t="str">
        <f>+'BASE ÚLTIMO AÑO INFORMADO'!B42</f>
        <v>Profesor en Enseñanza Media de Adultos - Ciclo Profesorado</v>
      </c>
      <c r="D42" s="7" t="str">
        <f>+'BASE ÚLTIMO AÑO INFORMADO'!C42</f>
        <v>30 Meses</v>
      </c>
      <c r="E42" s="7" t="str">
        <f>+'BASE ÚLTIMO AÑO INFORMADO'!E42</f>
        <v>Ciclo de Profesorado</v>
      </c>
      <c r="F42" s="49" t="str">
        <f>VLOOKUP(D42,'[2]TABLA DE DURACIÓN'!$A$18:$C$21,3,1)</f>
        <v>A3</v>
      </c>
    </row>
    <row r="43" spans="1:6" ht="11.25">
      <c r="A43" s="50" t="e">
        <f>+'BASE ÚLTIMO AÑO INFORMADO'!#REF!</f>
        <v>#REF!</v>
      </c>
      <c r="B43" s="7" t="str">
        <f>+'BASE ÚLTIMO AÑO INFORMADO'!A43</f>
        <v>Rectorado</v>
      </c>
      <c r="C43" s="7" t="str">
        <f>+'BASE ÚLTIMO AÑO INFORMADO'!B43</f>
        <v>Profesor en Geografía</v>
      </c>
      <c r="D43" s="7" t="str">
        <f>+'BASE ÚLTIMO AÑO INFORMADO'!C43</f>
        <v>48 Meses</v>
      </c>
      <c r="E43" s="7" t="str">
        <f>+'BASE ÚLTIMO AÑO INFORMADO'!E43</f>
        <v>Grado</v>
      </c>
      <c r="F43" s="49" t="str">
        <f>VLOOKUP(D43,'[2]TABLA DE DURACIÓN'!$A$22:$C$37,3,1)</f>
        <v>L4</v>
      </c>
    </row>
    <row r="44" spans="1:6" ht="11.25">
      <c r="A44" s="50" t="e">
        <f>+'BASE ÚLTIMO AÑO INFORMADO'!#REF!</f>
        <v>#REF!</v>
      </c>
      <c r="B44" s="7" t="str">
        <f>+'BASE ÚLTIMO AÑO INFORMADO'!A44</f>
        <v>Rectorado</v>
      </c>
      <c r="C44" s="7" t="str">
        <f>+'BASE ÚLTIMO AÑO INFORMADO'!B44</f>
        <v>Profesor en Historia</v>
      </c>
      <c r="D44" s="7" t="str">
        <f>+'BASE ÚLTIMO AÑO INFORMADO'!C44</f>
        <v>60 Meses</v>
      </c>
      <c r="E44" s="7" t="str">
        <f>+'BASE ÚLTIMO AÑO INFORMADO'!E44</f>
        <v>Grado</v>
      </c>
      <c r="F44" s="49" t="str">
        <f>VLOOKUP(D44,'[2]TABLA DE DURACIÓN'!$A$22:$C$37,3,1)</f>
        <v>L5</v>
      </c>
    </row>
    <row r="45" spans="1:6" ht="11.25">
      <c r="A45" s="50" t="e">
        <f>+'BASE ÚLTIMO AÑO INFORMADO'!#REF!</f>
        <v>#REF!</v>
      </c>
      <c r="B45" s="7" t="str">
        <f>+'BASE ÚLTIMO AÑO INFORMADO'!A45</f>
        <v>Rectorado</v>
      </c>
      <c r="C45" s="7" t="str">
        <f>+'BASE ÚLTIMO AÑO INFORMADO'!B45</f>
        <v>Técnico en Administración y Gestión Universitaria</v>
      </c>
      <c r="D45" s="7" t="str">
        <f>+'BASE ÚLTIMO AÑO INFORMADO'!C45</f>
        <v>30 Meses</v>
      </c>
      <c r="E45" s="7" t="str">
        <f>+'BASE ÚLTIMO AÑO INFORMADO'!E45</f>
        <v>Técnico Instrumental</v>
      </c>
      <c r="F45" s="49" t="str">
        <f>VLOOKUP(D45,'[2]TABLA DE DURACIÓN'!$A$45:$C$54,3,1)</f>
        <v>C3</v>
      </c>
    </row>
    <row r="46" spans="1:6" ht="11.25">
      <c r="A46" s="50" t="e">
        <f>+'BASE ÚLTIMO AÑO INFORMADO'!#REF!</f>
        <v>#REF!</v>
      </c>
      <c r="B46" s="7" t="str">
        <f>+'BASE ÚLTIMO AÑO INFORMADO'!A46</f>
        <v>Unidad Penal N° 5 dependiente del SEPENBA</v>
      </c>
      <c r="C46" s="7" t="str">
        <f>+'BASE ÚLTIMO AÑO INFORMADO'!B46</f>
        <v>Licenciado en Administración</v>
      </c>
      <c r="D46" s="7" t="str">
        <f>+'BASE ÚLTIMO AÑO INFORMADO'!C46</f>
        <v>60 Meses</v>
      </c>
      <c r="E46" s="7" t="str">
        <f>+'BASE ÚLTIMO AÑO INFORMADO'!E46</f>
        <v>Grado</v>
      </c>
      <c r="F46" s="49" t="str">
        <f>VLOOKUP(D46,'[2]TABLA DE DURACIÓN'!$A$22:$C$37,3,1)</f>
        <v>L5</v>
      </c>
    </row>
  </sheetData>
  <sheetProtection/>
  <autoFilter ref="A9:F46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46"/>
  <sheetViews>
    <sheetView zoomScalePageLayoutView="0" workbookViewId="0" topLeftCell="A4">
      <selection activeCell="B6" sqref="B6"/>
    </sheetView>
  </sheetViews>
  <sheetFormatPr defaultColWidth="11.421875" defaultRowHeight="12.75"/>
  <cols>
    <col min="1" max="1" width="22.28125" style="17" customWidth="1"/>
    <col min="2" max="2" width="47.8515625" style="17" customWidth="1"/>
    <col min="3" max="3" width="11.00390625" style="17" bestFit="1" customWidth="1"/>
    <col min="4" max="4" width="15.7109375" style="17" bestFit="1" customWidth="1"/>
    <col min="5" max="16384" width="11.421875" style="17" customWidth="1"/>
  </cols>
  <sheetData>
    <row r="6" ht="15">
      <c r="A6" s="32"/>
    </row>
    <row r="9" spans="1:4" s="64" customFormat="1" ht="24">
      <c r="A9" s="6" t="s">
        <v>3</v>
      </c>
      <c r="B9" s="6" t="s">
        <v>4</v>
      </c>
      <c r="C9" s="6" t="s">
        <v>23</v>
      </c>
      <c r="D9" s="6" t="s">
        <v>24</v>
      </c>
    </row>
    <row r="10" spans="1:4" ht="11.25">
      <c r="A10" s="5"/>
      <c r="B10" s="5"/>
      <c r="C10" s="19"/>
      <c r="D10" s="19"/>
    </row>
    <row r="11" spans="1:4" ht="10.5" customHeight="1">
      <c r="A11" s="7" t="str">
        <f>+'BASE ÚLTIMO AÑO INFORMADO'!A11</f>
        <v>Centro Regional Campana</v>
      </c>
      <c r="B11" s="7" t="str">
        <f>+'BASE ÚLTIMO AÑO INFORMADO'!B11</f>
        <v>Licenciado en Administración</v>
      </c>
      <c r="C11" s="19">
        <f>VLOOKUP(D11,'[1]CÓDIGOS'!$A$4:$B$17,2,1)</f>
        <v>4</v>
      </c>
      <c r="D11" s="19" t="str">
        <f>VLOOKUP(B11,'[1]TABLA DE TÍTULOS X DISCIPLINA'!$A$5:$B$940,2,1)</f>
        <v>Cs. Económicas</v>
      </c>
    </row>
    <row r="12" spans="1:4" ht="10.5" customHeight="1">
      <c r="A12" s="7" t="str">
        <f>+'BASE ÚLTIMO AÑO INFORMADO'!A12</f>
        <v>Centro Regional Campana</v>
      </c>
      <c r="B12" s="7" t="str">
        <f>+'BASE ÚLTIMO AÑO INFORMADO'!B12</f>
        <v>Licenciado en Comercio Internacional</v>
      </c>
      <c r="C12" s="19">
        <f>VLOOKUP(D12,'[1]CÓDIGOS'!$A$4:$B$17,2,1)</f>
        <v>4</v>
      </c>
      <c r="D12" s="19" t="str">
        <f>VLOOKUP(B12,'[1]TABLA DE TÍTULOS X DISCIPLINA'!$A$5:$B$940,2,1)</f>
        <v>Cs. Económicas</v>
      </c>
    </row>
    <row r="13" spans="1:4" ht="10.5" customHeight="1">
      <c r="A13" s="7" t="str">
        <f>+'BASE ÚLTIMO AÑO INFORMADO'!A13</f>
        <v>Centro Regional Campana</v>
      </c>
      <c r="B13" s="7" t="str">
        <f>+'BASE ÚLTIMO AÑO INFORMADO'!B13</f>
        <v>Licenciado en Información Ambiental</v>
      </c>
      <c r="C13" s="19">
        <f>VLOOKUP(D13,'[1]CÓDIGOS'!$A$4:$B$17,2,1)</f>
        <v>5</v>
      </c>
      <c r="D13" s="19" t="str">
        <f>VLOOKUP(B13,'[1]TABLA DE TÍTULOS X DISCIPLINA'!$A$5:$B$940,2,1)</f>
        <v>Cs. Exactas</v>
      </c>
    </row>
    <row r="14" spans="1:4" ht="10.5" customHeight="1">
      <c r="A14" s="7" t="str">
        <f>+'BASE ÚLTIMO AÑO INFORMADO'!A14</f>
        <v>Centro Regional Campana</v>
      </c>
      <c r="B14" s="7" t="str">
        <f>+'BASE ÚLTIMO AÑO INFORMADO'!B14</f>
        <v>Licenciado en Trabajo Social</v>
      </c>
      <c r="C14" s="19">
        <f>VLOOKUP(D14,'[1]CÓDIGOS'!$A$4:$B$17,2,1)</f>
        <v>6</v>
      </c>
      <c r="D14" s="19" t="str">
        <f>VLOOKUP(B14,'[1]TABLA DE TÍTULOS X DISCIPLINA'!$A$5:$B$940,2,1)</f>
        <v>Cs. Sociales</v>
      </c>
    </row>
    <row r="15" spans="1:4" ht="10.5" customHeight="1">
      <c r="A15" s="7" t="str">
        <f>+'BASE ÚLTIMO AÑO INFORMADO'!A15</f>
        <v>Centro Regional Chivilcoy</v>
      </c>
      <c r="B15" s="7" t="str">
        <f>+'BASE ÚLTIMO AÑO INFORMADO'!B15</f>
        <v>Licenciado en Administración</v>
      </c>
      <c r="C15" s="19">
        <f>VLOOKUP(D15,'[1]CÓDIGOS'!$A$4:$B$17,2,1)</f>
        <v>4</v>
      </c>
      <c r="D15" s="19" t="str">
        <f>VLOOKUP(B15,'[1]TABLA DE TÍTULOS X DISCIPLINA'!$A$5:$B$940,2,1)</f>
        <v>Cs. Económicas</v>
      </c>
    </row>
    <row r="16" spans="1:4" ht="10.5" customHeight="1">
      <c r="A16" s="7" t="str">
        <f>+'BASE ÚLTIMO AÑO INFORMADO'!A16</f>
        <v>Centro Regional Chivilcoy</v>
      </c>
      <c r="B16" s="7" t="str">
        <f>+'BASE ÚLTIMO AÑO INFORMADO'!B16</f>
        <v>Licenciado en Educación Física - Ciclo de Licenciatura</v>
      </c>
      <c r="C16" s="19">
        <f>VLOOKUP(D16,'[1]CÓDIGOS'!$A$4:$B$17,2,1)</f>
        <v>9</v>
      </c>
      <c r="D16" s="19" t="str">
        <f>VLOOKUP(B16,'[1]TABLA DE TÍTULOS X DISCIPLINA'!$A$5:$B$940,2,1)</f>
        <v>Humanidades</v>
      </c>
    </row>
    <row r="17" spans="1:4" ht="10.5" customHeight="1">
      <c r="A17" s="7" t="str">
        <f>+'BASE ÚLTIMO AÑO INFORMADO'!A17</f>
        <v>Centro Regional Chivilcoy</v>
      </c>
      <c r="B17" s="7" t="str">
        <f>+'BASE ÚLTIMO AÑO INFORMADO'!B17</f>
        <v>Licenciado en Educación Inicial - Ciclo de Licenciatura</v>
      </c>
      <c r="C17" s="19">
        <f>VLOOKUP(D17,'[1]CÓDIGOS'!$A$4:$B$17,2,1)</f>
        <v>9</v>
      </c>
      <c r="D17" s="19" t="str">
        <f>VLOOKUP(B17,'[1]TABLA DE TÍTULOS X DISCIPLINA'!$A$5:$B$940,2,1)</f>
        <v>Humanidades</v>
      </c>
    </row>
    <row r="18" spans="1:4" ht="10.5" customHeight="1">
      <c r="A18" s="7" t="str">
        <f>+'BASE ÚLTIMO AÑO INFORMADO'!A18</f>
        <v>Centro Regional Chivilcoy</v>
      </c>
      <c r="B18" s="7" t="str">
        <f>+'BASE ÚLTIMO AÑO INFORMADO'!B18</f>
        <v>Licenciado en Sistemas de Información</v>
      </c>
      <c r="C18" s="19">
        <f>VLOOKUP(D18,'[1]CÓDIGOS'!$A$4:$B$17,2,1)</f>
        <v>5</v>
      </c>
      <c r="D18" s="19" t="str">
        <f>VLOOKUP(B18,'[1]TABLA DE TÍTULOS X DISCIPLINA'!$A$5:$B$940,2,1)</f>
        <v>Cs. Exactas</v>
      </c>
    </row>
    <row r="19" spans="1:4" ht="10.5" customHeight="1">
      <c r="A19" s="7" t="str">
        <f>+'BASE ÚLTIMO AÑO INFORMADO'!A19</f>
        <v>Centro Regional San Miguel</v>
      </c>
      <c r="B19" s="7" t="str">
        <f>+'BASE ÚLTIMO AÑO INFORMADO'!B19</f>
        <v>Licenciado en Administración</v>
      </c>
      <c r="C19" s="19">
        <f>VLOOKUP(D19,'[1]CÓDIGOS'!$A$4:$B$17,2,1)</f>
        <v>4</v>
      </c>
      <c r="D19" s="19" t="str">
        <f>VLOOKUP(B19,'[1]TABLA DE TÍTULOS X DISCIPLINA'!$A$5:$B$940,2,1)</f>
        <v>Cs. Económicas</v>
      </c>
    </row>
    <row r="20" spans="1:4" ht="10.5" customHeight="1">
      <c r="A20" s="7" t="str">
        <f>+'BASE ÚLTIMO AÑO INFORMADO'!A20</f>
        <v>Centro Regional San Miguel</v>
      </c>
      <c r="B20" s="7" t="str">
        <f>+'BASE ÚLTIMO AÑO INFORMADO'!B20</f>
        <v>Licenciado en Ciencias de la Educación</v>
      </c>
      <c r="C20" s="19">
        <f>VLOOKUP(D20,'[1]CÓDIGOS'!$A$4:$B$17,2,1)</f>
        <v>9</v>
      </c>
      <c r="D20" s="19" t="str">
        <f>VLOOKUP(B20,'[1]TABLA DE TÍTULOS X DISCIPLINA'!$A$5:$B$940,2,1)</f>
        <v>Humanidades</v>
      </c>
    </row>
    <row r="21" spans="1:4" ht="10.5" customHeight="1">
      <c r="A21" s="7" t="str">
        <f>+'BASE ÚLTIMO AÑO INFORMADO'!A21</f>
        <v>Centro Regional San Miguel</v>
      </c>
      <c r="B21" s="7" t="str">
        <f>+'BASE ÚLTIMO AÑO INFORMADO'!B21</f>
        <v>Licenciado en Trabajo Social</v>
      </c>
      <c r="C21" s="19">
        <f>VLOOKUP(D21,'[1]CÓDIGOS'!$A$4:$B$17,2,1)</f>
        <v>6</v>
      </c>
      <c r="D21" s="19" t="str">
        <f>VLOOKUP(B21,'[1]TABLA DE TÍTULOS X DISCIPLINA'!$A$5:$B$940,2,1)</f>
        <v>Cs. Sociales</v>
      </c>
    </row>
    <row r="22" spans="1:4" ht="10.5" customHeight="1">
      <c r="A22" s="7" t="str">
        <f>+'BASE ÚLTIMO AÑO INFORMADO'!A22</f>
        <v>Delegacion Academica Mercedes</v>
      </c>
      <c r="B22" s="7" t="str">
        <f>+'BASE ÚLTIMO AÑO INFORMADO'!B22</f>
        <v>Licenciado en Administración</v>
      </c>
      <c r="C22" s="19">
        <f>VLOOKUP(D22,'[1]CÓDIGOS'!$A$4:$B$17,2,1)</f>
        <v>4</v>
      </c>
      <c r="D22" s="19" t="str">
        <f>VLOOKUP(B22,'[1]TABLA DE TÍTULOS X DISCIPLINA'!$A$5:$B$940,2,1)</f>
        <v>Cs. Económicas</v>
      </c>
    </row>
    <row r="23" spans="1:4" ht="10.5" customHeight="1">
      <c r="A23" s="7" t="str">
        <f>+'BASE ÚLTIMO AÑO INFORMADO'!A23</f>
        <v>Delegación Académica Merlo</v>
      </c>
      <c r="B23" s="7" t="str">
        <f>+'BASE ÚLTIMO AÑO INFORMADO'!B23</f>
        <v>Licenciado en Educación Física - Ciclo de Licenciatura</v>
      </c>
      <c r="C23" s="19">
        <f>VLOOKUP(D23,'[1]CÓDIGOS'!$A$4:$B$17,2,1)</f>
        <v>9</v>
      </c>
      <c r="D23" s="19" t="str">
        <f>VLOOKUP(B23,'[1]TABLA DE TÍTULOS X DISCIPLINA'!$A$5:$B$940,2,1)</f>
        <v>Humanidades</v>
      </c>
    </row>
    <row r="24" spans="1:4" ht="10.5" customHeight="1">
      <c r="A24" s="7" t="str">
        <f>+'BASE ÚLTIMO AÑO INFORMADO'!A24</f>
        <v>Delegacion Academica Moreno</v>
      </c>
      <c r="B24" s="7" t="str">
        <f>+'BASE ÚLTIMO AÑO INFORMADO'!B24</f>
        <v>Licenciado en Administración</v>
      </c>
      <c r="C24" s="19">
        <f>VLOOKUP(D24,'[1]CÓDIGOS'!$A$4:$B$17,2,1)</f>
        <v>4</v>
      </c>
      <c r="D24" s="19" t="str">
        <f>VLOOKUP(B24,'[1]TABLA DE TÍTULOS X DISCIPLINA'!$A$5:$B$940,2,1)</f>
        <v>Cs. Económicas</v>
      </c>
    </row>
    <row r="25" spans="1:4" ht="10.5" customHeight="1">
      <c r="A25" s="7" t="str">
        <f>+'BASE ÚLTIMO AÑO INFORMADO'!A25</f>
        <v>Delegacion Academica Moreno</v>
      </c>
      <c r="B25" s="7" t="str">
        <f>+'BASE ÚLTIMO AÑO INFORMADO'!B25</f>
        <v>Profesor en Enseñanza Media de Adultos - Ciclo Profesorado</v>
      </c>
      <c r="C25" s="19">
        <f>VLOOKUP(D25,'[1]CÓDIGOS'!$A$4:$B$17,2,1)</f>
        <v>9</v>
      </c>
      <c r="D25" s="19" t="str">
        <f>VLOOKUP(B25,'[1]TABLA DE TÍTULOS X DISCIPLINA'!$A$5:$B$940,2,1)</f>
        <v>Humanidades</v>
      </c>
    </row>
    <row r="26" spans="1:4" ht="10.5" customHeight="1">
      <c r="A26" s="7" t="str">
        <f>+'BASE ÚLTIMO AÑO INFORMADO'!A26</f>
        <v>Delegación Académica Pergamino</v>
      </c>
      <c r="B26" s="7" t="str">
        <f>+'BASE ÚLTIMO AÑO INFORMADO'!B26</f>
        <v>Licenciado en Sistemas de Información</v>
      </c>
      <c r="C26" s="19">
        <f>VLOOKUP(D26,'[1]CÓDIGOS'!$A$4:$B$17,2,1)</f>
        <v>5</v>
      </c>
      <c r="D26" s="19" t="str">
        <f>VLOOKUP(B26,'[1]TABLA DE TÍTULOS X DISCIPLINA'!$A$5:$B$940,2,1)</f>
        <v>Cs. Exactas</v>
      </c>
    </row>
    <row r="27" spans="1:4" ht="10.5" customHeight="1">
      <c r="A27" s="7" t="str">
        <f>+'BASE ÚLTIMO AÑO INFORMADO'!A27</f>
        <v>Delegación Académica San Fernando</v>
      </c>
      <c r="B27" s="7" t="str">
        <f>+'BASE ÚLTIMO AÑO INFORMADO'!B27</f>
        <v>Licenciado en Educación Física - Ciclo de Licenciatura</v>
      </c>
      <c r="C27" s="19">
        <f>VLOOKUP(D27,'[1]CÓDIGOS'!$A$4:$B$17,2,1)</f>
        <v>9</v>
      </c>
      <c r="D27" s="19" t="str">
        <f>VLOOKUP(B27,'[1]TABLA DE TÍTULOS X DISCIPLINA'!$A$5:$B$940,2,1)</f>
        <v>Humanidades</v>
      </c>
    </row>
    <row r="28" spans="1:4" ht="10.5" customHeight="1">
      <c r="A28" s="7" t="str">
        <f>+'BASE ÚLTIMO AÑO INFORMADO'!A28</f>
        <v>Rectorado</v>
      </c>
      <c r="B28" s="7" t="str">
        <f>+'BASE ÚLTIMO AÑO INFORMADO'!B28</f>
        <v>Ingeniero Agrónomo</v>
      </c>
      <c r="C28" s="19">
        <f>VLOOKUP(D28,'[1]CÓDIGOS'!$A$4:$B$17,2,1)</f>
        <v>1</v>
      </c>
      <c r="D28" s="19" t="str">
        <f>VLOOKUP(B28,'[1]TABLA DE TÍTULOS X DISCIPLINA'!$A$5:$B$940,2,1)</f>
        <v>Agronomía</v>
      </c>
    </row>
    <row r="29" spans="1:4" ht="10.5" customHeight="1">
      <c r="A29" s="7" t="str">
        <f>+'BASE ÚLTIMO AÑO INFORMADO'!A29</f>
        <v>Rectorado</v>
      </c>
      <c r="B29" s="7" t="str">
        <f>+'BASE ÚLTIMO AÑO INFORMADO'!B29</f>
        <v>Ingeniero en Alimentos</v>
      </c>
      <c r="C29" s="19">
        <f>VLOOKUP(D29,'[1]CÓDIGOS'!$A$4:$B$17,2,1)</f>
        <v>10</v>
      </c>
      <c r="D29" s="19" t="str">
        <f>VLOOKUP(B29,'[1]TABLA DE TÍTULOS X DISCIPLINA'!$A$5:$B$940,2,1)</f>
        <v>Ingeniería</v>
      </c>
    </row>
    <row r="30" spans="1:4" ht="10.5" customHeight="1">
      <c r="A30" s="7" t="str">
        <f>+'BASE ÚLTIMO AÑO INFORMADO'!A30</f>
        <v>Rectorado</v>
      </c>
      <c r="B30" s="7" t="str">
        <f>+'BASE ÚLTIMO AÑO INFORMADO'!B30</f>
        <v>Ingeniero Industrial</v>
      </c>
      <c r="C30" s="19">
        <f>VLOOKUP(D30,'[1]CÓDIGOS'!$A$4:$B$17,2,1)</f>
        <v>10</v>
      </c>
      <c r="D30" s="19" t="str">
        <f>VLOOKUP(B30,'[1]TABLA DE TÍTULOS X DISCIPLINA'!$A$5:$B$940,2,1)</f>
        <v>Ingeniería</v>
      </c>
    </row>
    <row r="31" spans="1:4" ht="10.5" customHeight="1">
      <c r="A31" s="7" t="str">
        <f>+'BASE ÚLTIMO AÑO INFORMADO'!A31</f>
        <v>Rectorado</v>
      </c>
      <c r="B31" s="7" t="str">
        <f>+'BASE ÚLTIMO AÑO INFORMADO'!B31</f>
        <v>Licenciado en Administración</v>
      </c>
      <c r="C31" s="19">
        <f>VLOOKUP(D31,'[1]CÓDIGOS'!$A$4:$B$17,2,1)</f>
        <v>4</v>
      </c>
      <c r="D31" s="19" t="str">
        <f>VLOOKUP(B31,'[1]TABLA DE TÍTULOS X DISCIPLINA'!$A$5:$B$940,2,1)</f>
        <v>Cs. Económicas</v>
      </c>
    </row>
    <row r="32" spans="1:4" ht="10.5" customHeight="1">
      <c r="A32" s="7" t="str">
        <f>+'BASE ÚLTIMO AÑO INFORMADO'!A32</f>
        <v>Rectorado</v>
      </c>
      <c r="B32" s="7" t="str">
        <f>+'BASE ÚLTIMO AÑO INFORMADO'!B32</f>
        <v>Licenciado en Ciencias Biológicas</v>
      </c>
      <c r="C32" s="19">
        <f>VLOOKUP(D32,'[1]CÓDIGOS'!$A$4:$B$17,2,1)</f>
        <v>5</v>
      </c>
      <c r="D32" s="19" t="str">
        <f>VLOOKUP(B32,'[1]TABLA DE TÍTULOS X DISCIPLINA'!$A$5:$B$940,2,1)</f>
        <v>Cs. Exactas</v>
      </c>
    </row>
    <row r="33" spans="1:4" ht="10.5" customHeight="1">
      <c r="A33" s="7" t="str">
        <f>+'BASE ÚLTIMO AÑO INFORMADO'!A33</f>
        <v>Rectorado</v>
      </c>
      <c r="B33" s="7" t="str">
        <f>+'BASE ÚLTIMO AÑO INFORMADO'!B33</f>
        <v>Licenciado en Ciencias de la Educación</v>
      </c>
      <c r="C33" s="19">
        <f>VLOOKUP(D33,'[1]CÓDIGOS'!$A$4:$B$17,2,1)</f>
        <v>9</v>
      </c>
      <c r="D33" s="19" t="str">
        <f>VLOOKUP(B33,'[1]TABLA DE TÍTULOS X DISCIPLINA'!$A$5:$B$940,2,1)</f>
        <v>Humanidades</v>
      </c>
    </row>
    <row r="34" spans="1:4" ht="10.5" customHeight="1">
      <c r="A34" s="7" t="str">
        <f>+'BASE ÚLTIMO AÑO INFORMADO'!A34</f>
        <v>Rectorado</v>
      </c>
      <c r="B34" s="7" t="str">
        <f>+'BASE ÚLTIMO AÑO INFORMADO'!B34</f>
        <v>Licenciado en Comercio Internacional</v>
      </c>
      <c r="C34" s="19">
        <f>VLOOKUP(D34,'[1]CÓDIGOS'!$A$4:$B$17,2,1)</f>
        <v>4</v>
      </c>
      <c r="D34" s="19" t="str">
        <f>VLOOKUP(B34,'[1]TABLA DE TÍTULOS X DISCIPLINA'!$A$5:$B$940,2,1)</f>
        <v>Cs. Económicas</v>
      </c>
    </row>
    <row r="35" spans="1:4" ht="10.5" customHeight="1">
      <c r="A35" s="7" t="str">
        <f>+'BASE ÚLTIMO AÑO INFORMADO'!A35</f>
        <v>Rectorado</v>
      </c>
      <c r="B35" s="7" t="str">
        <f>+'BASE ÚLTIMO AÑO INFORMADO'!B35</f>
        <v>Licenciado en Educación Física - Ciclo de Licenciatura</v>
      </c>
      <c r="C35" s="19">
        <f>VLOOKUP(D35,'[1]CÓDIGOS'!$A$4:$B$17,2,1)</f>
        <v>9</v>
      </c>
      <c r="D35" s="19" t="str">
        <f>VLOOKUP(B35,'[1]TABLA DE TÍTULOS X DISCIPLINA'!$A$5:$B$940,2,1)</f>
        <v>Humanidades</v>
      </c>
    </row>
    <row r="36" spans="1:4" ht="10.5" customHeight="1">
      <c r="A36" s="7" t="str">
        <f>+'BASE ÚLTIMO AÑO INFORMADO'!A36</f>
        <v>Rectorado</v>
      </c>
      <c r="B36" s="7" t="str">
        <f>+'BASE ÚLTIMO AÑO INFORMADO'!B36</f>
        <v>Licenciado en Educación Inicial - Ciclo de Licenciatura</v>
      </c>
      <c r="C36" s="19">
        <f>VLOOKUP(D36,'[1]CÓDIGOS'!$A$4:$B$17,2,1)</f>
        <v>9</v>
      </c>
      <c r="D36" s="19" t="str">
        <f>VLOOKUP(B36,'[1]TABLA DE TÍTULOS X DISCIPLINA'!$A$5:$B$940,2,1)</f>
        <v>Humanidades</v>
      </c>
    </row>
    <row r="37" spans="1:4" ht="10.5" customHeight="1">
      <c r="A37" s="7" t="str">
        <f>+'BASE ÚLTIMO AÑO INFORMADO'!A37</f>
        <v>Rectorado</v>
      </c>
      <c r="B37" s="7" t="str">
        <f>+'BASE ÚLTIMO AÑO INFORMADO'!B37</f>
        <v>Licenciado en Geografía - Ciclo de Licenciatura</v>
      </c>
      <c r="C37" s="19">
        <f>VLOOKUP(D37,'[1]CÓDIGOS'!$A$4:$B$17,2,1)</f>
        <v>9</v>
      </c>
      <c r="D37" s="19" t="str">
        <f>VLOOKUP(B37,'[1]TABLA DE TÍTULOS X DISCIPLINA'!$A$5:$B$940,2,1)</f>
        <v>Humanidades</v>
      </c>
    </row>
    <row r="38" spans="1:4" ht="10.5" customHeight="1">
      <c r="A38" s="7" t="str">
        <f>+'BASE ÚLTIMO AÑO INFORMADO'!A38</f>
        <v>Rectorado</v>
      </c>
      <c r="B38" s="7" t="str">
        <f>+'BASE ÚLTIMO AÑO INFORMADO'!B38</f>
        <v>Licenciado en Historia - Ciclo de Licenciatura</v>
      </c>
      <c r="C38" s="19">
        <f>VLOOKUP(D38,'[1]CÓDIGOS'!$A$4:$B$17,2,1)</f>
        <v>9</v>
      </c>
      <c r="D38" s="19" t="str">
        <f>VLOOKUP(B38,'[1]TABLA DE TÍTULOS X DISCIPLINA'!$A$5:$B$940,2,1)</f>
        <v>Humanidades</v>
      </c>
    </row>
    <row r="39" spans="1:4" ht="10.5" customHeight="1">
      <c r="A39" s="7" t="str">
        <f>+'BASE ÚLTIMO AÑO INFORMADO'!A39</f>
        <v>Rectorado</v>
      </c>
      <c r="B39" s="7" t="str">
        <f>+'BASE ÚLTIMO AÑO INFORMADO'!B39</f>
        <v>Licenciado en Información Ambiental</v>
      </c>
      <c r="C39" s="19">
        <f>VLOOKUP(D39,'[1]CÓDIGOS'!$A$4:$B$17,2,1)</f>
        <v>5</v>
      </c>
      <c r="D39" s="19" t="str">
        <f>VLOOKUP(B39,'[1]TABLA DE TÍTULOS X DISCIPLINA'!$A$5:$B$940,2,1)</f>
        <v>Cs. Exactas</v>
      </c>
    </row>
    <row r="40" spans="1:4" ht="10.5" customHeight="1">
      <c r="A40" s="7" t="str">
        <f>+'BASE ÚLTIMO AÑO INFORMADO'!A40</f>
        <v>Rectorado</v>
      </c>
      <c r="B40" s="7" t="str">
        <f>+'BASE ÚLTIMO AÑO INFORMADO'!B40</f>
        <v>Licenciado en Sistemas de Información</v>
      </c>
      <c r="C40" s="19">
        <f>VLOOKUP(D40,'[1]CÓDIGOS'!$A$4:$B$17,2,1)</f>
        <v>5</v>
      </c>
      <c r="D40" s="19" t="str">
        <f>VLOOKUP(B40,'[1]TABLA DE TÍTULOS X DISCIPLINA'!$A$5:$B$940,2,1)</f>
        <v>Cs. Exactas</v>
      </c>
    </row>
    <row r="41" spans="1:4" ht="10.5" customHeight="1">
      <c r="A41" s="7" t="str">
        <f>+'BASE ÚLTIMO AÑO INFORMADO'!A41</f>
        <v>Rectorado</v>
      </c>
      <c r="B41" s="7" t="str">
        <f>+'BASE ÚLTIMO AÑO INFORMADO'!B41</f>
        <v>Licenciado en Trabajo Social</v>
      </c>
      <c r="C41" s="19">
        <f>VLOOKUP(D41,'[1]CÓDIGOS'!$A$4:$B$17,2,1)</f>
        <v>6</v>
      </c>
      <c r="D41" s="19" t="str">
        <f>VLOOKUP(B41,'[1]TABLA DE TÍTULOS X DISCIPLINA'!$A$5:$B$940,2,1)</f>
        <v>Cs. Sociales</v>
      </c>
    </row>
    <row r="42" spans="1:4" ht="10.5" customHeight="1">
      <c r="A42" s="7" t="str">
        <f>+'BASE ÚLTIMO AÑO INFORMADO'!A42</f>
        <v>Rectorado</v>
      </c>
      <c r="B42" s="7" t="str">
        <f>+'BASE ÚLTIMO AÑO INFORMADO'!B42</f>
        <v>Profesor en Enseñanza Media de Adultos - Ciclo Profesorado</v>
      </c>
      <c r="C42" s="19">
        <f>VLOOKUP(D42,'[1]CÓDIGOS'!$A$4:$B$17,2,1)</f>
        <v>9</v>
      </c>
      <c r="D42" s="19" t="str">
        <f>VLOOKUP(B42,'[1]TABLA DE TÍTULOS X DISCIPLINA'!$A$5:$B$940,2,1)</f>
        <v>Humanidades</v>
      </c>
    </row>
    <row r="43" spans="1:4" ht="10.5" customHeight="1">
      <c r="A43" s="7" t="str">
        <f>+'BASE ÚLTIMO AÑO INFORMADO'!A43</f>
        <v>Rectorado</v>
      </c>
      <c r="B43" s="7" t="str">
        <f>+'BASE ÚLTIMO AÑO INFORMADO'!B43</f>
        <v>Profesor en Geografía</v>
      </c>
      <c r="C43" s="19">
        <f>VLOOKUP(D43,'[1]CÓDIGOS'!$A$4:$B$17,2,1)</f>
        <v>9</v>
      </c>
      <c r="D43" s="19" t="str">
        <f>VLOOKUP(B43,'[1]TABLA DE TÍTULOS X DISCIPLINA'!$A$5:$B$940,2,1)</f>
        <v>Humanidades</v>
      </c>
    </row>
    <row r="44" spans="1:4" ht="10.5" customHeight="1">
      <c r="A44" s="7" t="str">
        <f>+'BASE ÚLTIMO AÑO INFORMADO'!A44</f>
        <v>Rectorado</v>
      </c>
      <c r="B44" s="7" t="str">
        <f>+'BASE ÚLTIMO AÑO INFORMADO'!B44</f>
        <v>Profesor en Historia</v>
      </c>
      <c r="C44" s="19">
        <f>VLOOKUP(D44,'[1]CÓDIGOS'!$A$4:$B$17,2,1)</f>
        <v>9</v>
      </c>
      <c r="D44" s="19" t="str">
        <f>VLOOKUP(B44,'[1]TABLA DE TÍTULOS X DISCIPLINA'!$A$5:$B$940,2,1)</f>
        <v>Humanidades</v>
      </c>
    </row>
    <row r="45" spans="1:4" ht="10.5" customHeight="1">
      <c r="A45" s="7" t="str">
        <f>+'BASE ÚLTIMO AÑO INFORMADO'!A45</f>
        <v>Rectorado</v>
      </c>
      <c r="B45" s="7" t="str">
        <f>+'BASE ÚLTIMO AÑO INFORMADO'!B45</f>
        <v>Técnico en Administración y Gestión Universitaria</v>
      </c>
      <c r="C45" s="19">
        <f>VLOOKUP(D45,'[1]CÓDIGOS'!$A$4:$B$17,2,1)</f>
        <v>4</v>
      </c>
      <c r="D45" s="19" t="str">
        <f>VLOOKUP(B45,'[1]TABLA DE TÍTULOS X DISCIPLINA'!$A$5:$B$940,2,1)</f>
        <v>Cs. Económicas</v>
      </c>
    </row>
    <row r="46" spans="1:4" ht="11.25">
      <c r="A46" s="7" t="str">
        <f>+'BASE ÚLTIMO AÑO INFORMADO'!A46</f>
        <v>Unidad Penal N° 5 dependiente del SEPENBA</v>
      </c>
      <c r="B46" s="7" t="str">
        <f>+'BASE ÚLTIMO AÑO INFORMADO'!B46</f>
        <v>Licenciado en Administración</v>
      </c>
      <c r="C46" s="19">
        <f>VLOOKUP(D46,'[1]CÓDIGOS'!$A$4:$B$17,2,1)</f>
        <v>4</v>
      </c>
      <c r="D46" s="19" t="str">
        <f>VLOOKUP(B46,'[1]TABLA DE TÍTULOS X DISCIPLINA'!$A$5:$B$940,2,1)</f>
        <v>Cs. Económicas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Q46"/>
  <sheetViews>
    <sheetView zoomScalePageLayoutView="0" workbookViewId="0" topLeftCell="G4">
      <selection activeCell="A1" sqref="A1:A16384"/>
    </sheetView>
  </sheetViews>
  <sheetFormatPr defaultColWidth="31.140625" defaultRowHeight="12.75"/>
  <cols>
    <col min="1" max="1" width="28.140625" style="1" customWidth="1"/>
    <col min="2" max="2" width="49.57421875" style="1" customWidth="1"/>
    <col min="3" max="3" width="12.7109375" style="1" bestFit="1" customWidth="1"/>
    <col min="4" max="4" width="13.7109375" style="1" customWidth="1"/>
    <col min="5" max="5" width="16.421875" style="1" bestFit="1" customWidth="1"/>
    <col min="6" max="6" width="10.57421875" style="1" customWidth="1"/>
    <col min="7" max="7" width="9.140625" style="1" customWidth="1"/>
    <col min="8" max="9" width="7.7109375" style="1" customWidth="1"/>
    <col min="10" max="10" width="7.140625" style="1" customWidth="1"/>
    <col min="11" max="11" width="6.57421875" style="1" customWidth="1"/>
    <col min="12" max="12" width="8.00390625" style="1" customWidth="1"/>
    <col min="13" max="13" width="10.00390625" style="1" customWidth="1"/>
    <col min="14" max="14" width="5.7109375" style="1" customWidth="1"/>
    <col min="15" max="15" width="7.8515625" style="1" customWidth="1"/>
    <col min="16" max="16" width="15.28125" style="1" customWidth="1"/>
    <col min="17" max="17" width="11.00390625" style="1" customWidth="1"/>
    <col min="18" max="16384" width="31.140625" style="55" customWidth="1"/>
  </cols>
  <sheetData>
    <row r="5" ht="12.75">
      <c r="A5" s="3" t="s">
        <v>38</v>
      </c>
    </row>
    <row r="8" spans="1:17" ht="35.25" customHeight="1">
      <c r="A8" s="56" t="s">
        <v>0</v>
      </c>
      <c r="B8" s="56"/>
      <c r="C8" s="56"/>
      <c r="D8" s="56"/>
      <c r="E8" s="56"/>
      <c r="F8" s="56"/>
      <c r="G8" s="191" t="s">
        <v>1</v>
      </c>
      <c r="H8" s="191"/>
      <c r="I8" s="191"/>
      <c r="J8" s="191"/>
      <c r="K8" s="191"/>
      <c r="L8" s="191"/>
      <c r="M8" s="191"/>
      <c r="N8" s="191"/>
      <c r="O8" s="191"/>
      <c r="P8" s="191" t="s">
        <v>42</v>
      </c>
      <c r="Q8" s="191"/>
    </row>
    <row r="9" spans="1:17" ht="4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9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8</v>
      </c>
      <c r="Q9" s="4" t="s">
        <v>10</v>
      </c>
    </row>
    <row r="10" spans="1:17" ht="12.75">
      <c r="A10" s="33">
        <v>0</v>
      </c>
      <c r="B10" s="33">
        <v>0</v>
      </c>
      <c r="C10" s="33">
        <v>0</v>
      </c>
      <c r="D10" s="33">
        <v>0</v>
      </c>
      <c r="E10" s="33">
        <v>0</v>
      </c>
      <c r="F10" s="33">
        <f aca="true" t="shared" si="0" ref="F10:Q10">SUM(F11:F46)</f>
        <v>2654</v>
      </c>
      <c r="G10" s="33">
        <f t="shared" si="0"/>
        <v>4107</v>
      </c>
      <c r="H10" s="33">
        <f t="shared" si="0"/>
        <v>2493</v>
      </c>
      <c r="I10" s="33">
        <f t="shared" si="0"/>
        <v>2030</v>
      </c>
      <c r="J10" s="33">
        <f t="shared" si="0"/>
        <v>1634</v>
      </c>
      <c r="K10" s="33">
        <f t="shared" si="0"/>
        <v>1208</v>
      </c>
      <c r="L10" s="33">
        <f t="shared" si="0"/>
        <v>839</v>
      </c>
      <c r="M10" s="33">
        <f t="shared" si="0"/>
        <v>1216</v>
      </c>
      <c r="N10" s="33">
        <f t="shared" si="0"/>
        <v>0</v>
      </c>
      <c r="O10" s="33">
        <f t="shared" si="0"/>
        <v>13527</v>
      </c>
      <c r="P10" s="33">
        <f t="shared" si="0"/>
        <v>2387</v>
      </c>
      <c r="Q10" s="33">
        <f t="shared" si="0"/>
        <v>3604</v>
      </c>
    </row>
    <row r="11" spans="1:17" ht="12.75">
      <c r="A11" s="21" t="s">
        <v>66</v>
      </c>
      <c r="B11" s="21" t="s">
        <v>52</v>
      </c>
      <c r="C11" s="21" t="s">
        <v>47</v>
      </c>
      <c r="D11" s="21" t="s">
        <v>67</v>
      </c>
      <c r="E11" s="21" t="s">
        <v>45</v>
      </c>
      <c r="F11" s="21">
        <v>138</v>
      </c>
      <c r="G11" s="21">
        <v>278</v>
      </c>
      <c r="H11" s="21">
        <v>197</v>
      </c>
      <c r="I11" s="21">
        <v>142</v>
      </c>
      <c r="J11" s="21">
        <v>98</v>
      </c>
      <c r="K11" s="21">
        <v>76</v>
      </c>
      <c r="L11" s="21">
        <v>45</v>
      </c>
      <c r="M11" s="21">
        <v>44</v>
      </c>
      <c r="N11" s="21">
        <v>0</v>
      </c>
      <c r="O11" s="21">
        <v>880</v>
      </c>
      <c r="P11" s="21">
        <v>129</v>
      </c>
      <c r="Q11" s="21">
        <v>165</v>
      </c>
    </row>
    <row r="12" spans="1:17" ht="12.75">
      <c r="A12" s="21" t="s">
        <v>66</v>
      </c>
      <c r="B12" s="21" t="s">
        <v>68</v>
      </c>
      <c r="C12" s="21" t="s">
        <v>47</v>
      </c>
      <c r="D12" s="21" t="s">
        <v>67</v>
      </c>
      <c r="E12" s="21" t="s">
        <v>45</v>
      </c>
      <c r="F12" s="21">
        <v>88</v>
      </c>
      <c r="G12" s="21">
        <v>167</v>
      </c>
      <c r="H12" s="21">
        <v>59</v>
      </c>
      <c r="I12" s="21">
        <v>40</v>
      </c>
      <c r="J12" s="21">
        <v>43</v>
      </c>
      <c r="K12" s="21">
        <v>42</v>
      </c>
      <c r="L12" s="21">
        <v>30</v>
      </c>
      <c r="M12" s="21">
        <v>77</v>
      </c>
      <c r="N12" s="21">
        <v>0</v>
      </c>
      <c r="O12" s="21">
        <v>458</v>
      </c>
      <c r="P12" s="21">
        <v>87</v>
      </c>
      <c r="Q12" s="21">
        <v>121</v>
      </c>
    </row>
    <row r="13" spans="1:17" ht="12.75">
      <c r="A13" s="21" t="s">
        <v>66</v>
      </c>
      <c r="B13" s="21" t="s">
        <v>69</v>
      </c>
      <c r="C13" s="21" t="s">
        <v>46</v>
      </c>
      <c r="D13" s="21" t="s">
        <v>67</v>
      </c>
      <c r="E13" s="21" t="s">
        <v>45</v>
      </c>
      <c r="F13" s="21">
        <v>16</v>
      </c>
      <c r="G13" s="21">
        <v>13</v>
      </c>
      <c r="H13" s="21">
        <v>11</v>
      </c>
      <c r="I13" s="21">
        <v>9</v>
      </c>
      <c r="J13" s="21">
        <v>15</v>
      </c>
      <c r="K13" s="21">
        <v>5</v>
      </c>
      <c r="L13" s="21">
        <v>3</v>
      </c>
      <c r="M13" s="21">
        <v>10</v>
      </c>
      <c r="N13" s="21">
        <v>0</v>
      </c>
      <c r="O13" s="21">
        <v>66</v>
      </c>
      <c r="P13" s="21">
        <v>6</v>
      </c>
      <c r="Q13" s="21">
        <v>17</v>
      </c>
    </row>
    <row r="14" spans="1:17" ht="12.75">
      <c r="A14" s="21" t="s">
        <v>66</v>
      </c>
      <c r="B14" s="21" t="s">
        <v>53</v>
      </c>
      <c r="C14" s="21" t="s">
        <v>47</v>
      </c>
      <c r="D14" s="21" t="s">
        <v>67</v>
      </c>
      <c r="E14" s="21" t="s">
        <v>45</v>
      </c>
      <c r="F14" s="21">
        <v>46</v>
      </c>
      <c r="G14" s="21">
        <v>55</v>
      </c>
      <c r="H14" s="21">
        <v>31</v>
      </c>
      <c r="I14" s="21">
        <v>26</v>
      </c>
      <c r="J14" s="21">
        <v>29</v>
      </c>
      <c r="K14" s="21">
        <v>31</v>
      </c>
      <c r="L14" s="21">
        <v>25</v>
      </c>
      <c r="M14" s="21">
        <v>44</v>
      </c>
      <c r="N14" s="21">
        <v>0</v>
      </c>
      <c r="O14" s="21">
        <v>241</v>
      </c>
      <c r="P14" s="21">
        <v>50</v>
      </c>
      <c r="Q14" s="21">
        <v>75</v>
      </c>
    </row>
    <row r="15" spans="1:17" ht="12.75">
      <c r="A15" s="21" t="s">
        <v>70</v>
      </c>
      <c r="B15" s="21" t="s">
        <v>52</v>
      </c>
      <c r="C15" s="21" t="s">
        <v>47</v>
      </c>
      <c r="D15" s="21" t="s">
        <v>71</v>
      </c>
      <c r="E15" s="21" t="s">
        <v>45</v>
      </c>
      <c r="F15" s="21">
        <v>47</v>
      </c>
      <c r="G15" s="21">
        <v>47</v>
      </c>
      <c r="H15" s="21">
        <v>53</v>
      </c>
      <c r="I15" s="21">
        <v>54</v>
      </c>
      <c r="J15" s="21">
        <v>32</v>
      </c>
      <c r="K15" s="21">
        <v>34</v>
      </c>
      <c r="L15" s="21">
        <v>29</v>
      </c>
      <c r="M15" s="21">
        <v>40</v>
      </c>
      <c r="N15" s="21">
        <v>0</v>
      </c>
      <c r="O15" s="21">
        <v>289</v>
      </c>
      <c r="P15" s="21">
        <v>56</v>
      </c>
      <c r="Q15" s="21">
        <v>70</v>
      </c>
    </row>
    <row r="16" spans="1:17" ht="12.75">
      <c r="A16" s="21" t="s">
        <v>70</v>
      </c>
      <c r="B16" s="21" t="s">
        <v>72</v>
      </c>
      <c r="C16" s="21" t="s">
        <v>48</v>
      </c>
      <c r="D16" s="21" t="s">
        <v>71</v>
      </c>
      <c r="E16" s="21" t="s">
        <v>59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3</v>
      </c>
      <c r="L16" s="21">
        <v>4</v>
      </c>
      <c r="M16" s="21">
        <v>4</v>
      </c>
      <c r="N16" s="21">
        <v>0</v>
      </c>
      <c r="O16" s="21">
        <v>11</v>
      </c>
      <c r="P16" s="21">
        <v>0</v>
      </c>
      <c r="Q16" s="21">
        <v>0</v>
      </c>
    </row>
    <row r="17" spans="1:17" ht="12.75">
      <c r="A17" s="21" t="s">
        <v>70</v>
      </c>
      <c r="B17" s="21" t="s">
        <v>73</v>
      </c>
      <c r="C17" s="21" t="s">
        <v>50</v>
      </c>
      <c r="D17" s="21" t="s">
        <v>71</v>
      </c>
      <c r="E17" s="21" t="s">
        <v>59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</v>
      </c>
      <c r="L17" s="21">
        <v>14</v>
      </c>
      <c r="M17" s="21">
        <v>0</v>
      </c>
      <c r="N17" s="21">
        <v>0</v>
      </c>
      <c r="O17" s="21">
        <v>15</v>
      </c>
      <c r="P17" s="21">
        <v>14</v>
      </c>
      <c r="Q17" s="21">
        <v>0</v>
      </c>
    </row>
    <row r="18" spans="1:17" ht="12.75">
      <c r="A18" s="21" t="s">
        <v>70</v>
      </c>
      <c r="B18" s="21" t="s">
        <v>74</v>
      </c>
      <c r="C18" s="21" t="s">
        <v>63</v>
      </c>
      <c r="D18" s="21" t="s">
        <v>71</v>
      </c>
      <c r="E18" s="21" t="s">
        <v>45</v>
      </c>
      <c r="F18" s="21">
        <v>11</v>
      </c>
      <c r="G18" s="21">
        <v>17</v>
      </c>
      <c r="H18" s="21">
        <v>9</v>
      </c>
      <c r="I18" s="21">
        <v>7</v>
      </c>
      <c r="J18" s="21">
        <v>10</v>
      </c>
      <c r="K18" s="21">
        <v>4</v>
      </c>
      <c r="L18" s="21">
        <v>2</v>
      </c>
      <c r="M18" s="21">
        <v>3</v>
      </c>
      <c r="N18" s="21">
        <v>0</v>
      </c>
      <c r="O18" s="21">
        <v>52</v>
      </c>
      <c r="P18" s="21">
        <v>11</v>
      </c>
      <c r="Q18" s="21">
        <v>18</v>
      </c>
    </row>
    <row r="19" spans="1:17" ht="12.75">
      <c r="A19" s="21" t="s">
        <v>75</v>
      </c>
      <c r="B19" s="21" t="s">
        <v>52</v>
      </c>
      <c r="C19" s="21" t="s">
        <v>47</v>
      </c>
      <c r="D19" s="21" t="s">
        <v>76</v>
      </c>
      <c r="E19" s="21" t="s">
        <v>45</v>
      </c>
      <c r="F19" s="21">
        <v>461</v>
      </c>
      <c r="G19" s="21">
        <v>879</v>
      </c>
      <c r="H19" s="21">
        <v>595</v>
      </c>
      <c r="I19" s="21">
        <v>496</v>
      </c>
      <c r="J19" s="21">
        <v>348</v>
      </c>
      <c r="K19" s="21">
        <v>211</v>
      </c>
      <c r="L19" s="21">
        <v>122</v>
      </c>
      <c r="M19" s="21">
        <v>102</v>
      </c>
      <c r="N19" s="21">
        <v>0</v>
      </c>
      <c r="O19" s="21">
        <v>2753</v>
      </c>
      <c r="P19" s="21">
        <v>468</v>
      </c>
      <c r="Q19" s="21">
        <v>720</v>
      </c>
    </row>
    <row r="20" spans="1:17" ht="12.75">
      <c r="A20" s="21" t="s">
        <v>75</v>
      </c>
      <c r="B20" s="21" t="s">
        <v>55</v>
      </c>
      <c r="C20" s="21" t="s">
        <v>47</v>
      </c>
      <c r="D20" s="21" t="s">
        <v>76</v>
      </c>
      <c r="E20" s="21" t="s">
        <v>45</v>
      </c>
      <c r="F20" s="21">
        <v>97</v>
      </c>
      <c r="G20" s="21">
        <v>105</v>
      </c>
      <c r="H20" s="21">
        <v>59</v>
      </c>
      <c r="I20" s="21">
        <v>54</v>
      </c>
      <c r="J20" s="21">
        <v>42</v>
      </c>
      <c r="K20" s="21">
        <v>42</v>
      </c>
      <c r="L20" s="21">
        <v>32</v>
      </c>
      <c r="M20" s="21">
        <v>20</v>
      </c>
      <c r="N20" s="21">
        <v>0</v>
      </c>
      <c r="O20" s="21">
        <v>354</v>
      </c>
      <c r="P20" s="21">
        <v>65</v>
      </c>
      <c r="Q20" s="21">
        <v>125</v>
      </c>
    </row>
    <row r="21" spans="1:17" ht="12.75">
      <c r="A21" s="21" t="s">
        <v>75</v>
      </c>
      <c r="B21" s="21" t="s">
        <v>53</v>
      </c>
      <c r="C21" s="21" t="s">
        <v>47</v>
      </c>
      <c r="D21" s="21" t="s">
        <v>76</v>
      </c>
      <c r="E21" s="21" t="s">
        <v>45</v>
      </c>
      <c r="F21" s="21">
        <v>246</v>
      </c>
      <c r="G21" s="21">
        <v>205</v>
      </c>
      <c r="H21" s="21">
        <v>153</v>
      </c>
      <c r="I21" s="21">
        <v>123</v>
      </c>
      <c r="J21" s="21">
        <v>99</v>
      </c>
      <c r="K21" s="21">
        <v>77</v>
      </c>
      <c r="L21" s="21">
        <v>72</v>
      </c>
      <c r="M21" s="21">
        <v>122</v>
      </c>
      <c r="N21" s="21">
        <v>0</v>
      </c>
      <c r="O21" s="21">
        <v>851</v>
      </c>
      <c r="P21" s="21">
        <v>205</v>
      </c>
      <c r="Q21" s="21">
        <v>360</v>
      </c>
    </row>
    <row r="22" spans="1:17" ht="12.75">
      <c r="A22" s="21" t="s">
        <v>83</v>
      </c>
      <c r="B22" s="21" t="s">
        <v>52</v>
      </c>
      <c r="C22" s="21" t="s">
        <v>47</v>
      </c>
      <c r="D22" s="21" t="s">
        <v>84</v>
      </c>
      <c r="E22" s="21" t="s">
        <v>45</v>
      </c>
      <c r="F22" s="21">
        <v>21</v>
      </c>
      <c r="G22" s="21">
        <v>22</v>
      </c>
      <c r="H22" s="21">
        <v>22</v>
      </c>
      <c r="I22" s="21">
        <v>22</v>
      </c>
      <c r="J22" s="21">
        <v>20</v>
      </c>
      <c r="K22" s="21">
        <v>13</v>
      </c>
      <c r="L22" s="21">
        <v>8</v>
      </c>
      <c r="M22" s="21">
        <v>19</v>
      </c>
      <c r="N22" s="21">
        <v>0</v>
      </c>
      <c r="O22" s="21">
        <v>126</v>
      </c>
      <c r="P22" s="21">
        <v>13</v>
      </c>
      <c r="Q22" s="21">
        <v>18</v>
      </c>
    </row>
    <row r="23" spans="1:17" ht="12.75">
      <c r="A23" s="21" t="s">
        <v>85</v>
      </c>
      <c r="B23" s="21" t="s">
        <v>72</v>
      </c>
      <c r="C23" s="21" t="s">
        <v>48</v>
      </c>
      <c r="D23" s="21" t="s">
        <v>86</v>
      </c>
      <c r="E23" s="21" t="s">
        <v>59</v>
      </c>
      <c r="F23" s="21">
        <v>0</v>
      </c>
      <c r="G23" s="21">
        <v>3</v>
      </c>
      <c r="H23" s="21">
        <v>1</v>
      </c>
      <c r="I23" s="21">
        <v>1</v>
      </c>
      <c r="J23" s="21">
        <v>0</v>
      </c>
      <c r="K23" s="21">
        <v>3</v>
      </c>
      <c r="L23" s="21">
        <v>9</v>
      </c>
      <c r="M23" s="21">
        <v>1</v>
      </c>
      <c r="N23" s="21">
        <v>0</v>
      </c>
      <c r="O23" s="21">
        <v>18</v>
      </c>
      <c r="P23" s="21">
        <v>3</v>
      </c>
      <c r="Q23" s="21">
        <v>10</v>
      </c>
    </row>
    <row r="24" spans="1:17" ht="12.75">
      <c r="A24" s="21" t="s">
        <v>87</v>
      </c>
      <c r="B24" s="21" t="s">
        <v>52</v>
      </c>
      <c r="C24" s="21" t="s">
        <v>47</v>
      </c>
      <c r="D24" s="21" t="s">
        <v>88</v>
      </c>
      <c r="E24" s="21" t="s">
        <v>45</v>
      </c>
      <c r="F24" s="21">
        <v>39</v>
      </c>
      <c r="G24" s="21">
        <v>49</v>
      </c>
      <c r="H24" s="21">
        <v>40</v>
      </c>
      <c r="I24" s="21">
        <v>28</v>
      </c>
      <c r="J24" s="21">
        <v>31</v>
      </c>
      <c r="K24" s="21">
        <v>12</v>
      </c>
      <c r="L24" s="21">
        <v>10</v>
      </c>
      <c r="M24" s="21">
        <v>9</v>
      </c>
      <c r="N24" s="21">
        <v>0</v>
      </c>
      <c r="O24" s="21">
        <v>179</v>
      </c>
      <c r="P24" s="21">
        <v>29</v>
      </c>
      <c r="Q24" s="21">
        <v>50</v>
      </c>
    </row>
    <row r="25" spans="1:17" ht="12.75">
      <c r="A25" s="21" t="s">
        <v>87</v>
      </c>
      <c r="B25" s="80" t="s">
        <v>78</v>
      </c>
      <c r="C25" s="80" t="s">
        <v>89</v>
      </c>
      <c r="D25" s="21" t="s">
        <v>88</v>
      </c>
      <c r="E25" s="21" t="s">
        <v>80</v>
      </c>
      <c r="F25" s="21">
        <v>14</v>
      </c>
      <c r="G25" s="21">
        <v>4</v>
      </c>
      <c r="H25" s="21">
        <v>4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1">
        <v>10</v>
      </c>
      <c r="P25" s="21">
        <v>10</v>
      </c>
      <c r="Q25" s="80">
        <v>27</v>
      </c>
    </row>
    <row r="26" spans="1:17" ht="12.75">
      <c r="A26" s="21" t="s">
        <v>90</v>
      </c>
      <c r="B26" s="21" t="s">
        <v>74</v>
      </c>
      <c r="C26" s="21" t="s">
        <v>63</v>
      </c>
      <c r="D26" s="21" t="s">
        <v>88</v>
      </c>
      <c r="E26" s="21" t="s">
        <v>45</v>
      </c>
      <c r="F26" s="21">
        <v>0</v>
      </c>
      <c r="G26" s="21">
        <v>6</v>
      </c>
      <c r="H26" s="21">
        <v>5</v>
      </c>
      <c r="I26" s="21">
        <v>8</v>
      </c>
      <c r="J26" s="21">
        <v>12</v>
      </c>
      <c r="K26" s="21">
        <v>6</v>
      </c>
      <c r="L26" s="21">
        <v>1</v>
      </c>
      <c r="M26" s="21">
        <v>5</v>
      </c>
      <c r="N26" s="21">
        <v>0</v>
      </c>
      <c r="O26" s="21">
        <v>43</v>
      </c>
      <c r="P26" s="21">
        <v>0</v>
      </c>
      <c r="Q26" s="21">
        <v>0</v>
      </c>
    </row>
    <row r="27" spans="1:17" ht="12.75">
      <c r="A27" s="21" t="s">
        <v>91</v>
      </c>
      <c r="B27" s="21" t="s">
        <v>72</v>
      </c>
      <c r="C27" s="21" t="s">
        <v>48</v>
      </c>
      <c r="D27" s="21" t="s">
        <v>92</v>
      </c>
      <c r="E27" s="21" t="s">
        <v>59</v>
      </c>
      <c r="F27" s="21">
        <v>0</v>
      </c>
      <c r="G27" s="21">
        <v>13</v>
      </c>
      <c r="H27" s="21">
        <v>6</v>
      </c>
      <c r="I27" s="21">
        <v>4</v>
      </c>
      <c r="J27" s="21">
        <v>2</v>
      </c>
      <c r="K27" s="21">
        <v>2</v>
      </c>
      <c r="L27" s="21">
        <v>0</v>
      </c>
      <c r="M27" s="21">
        <v>5</v>
      </c>
      <c r="N27" s="21">
        <v>0</v>
      </c>
      <c r="O27" s="21">
        <v>32</v>
      </c>
      <c r="P27" s="21">
        <v>7</v>
      </c>
      <c r="Q27" s="21">
        <v>14</v>
      </c>
    </row>
    <row r="28" spans="1:17" ht="12.75">
      <c r="A28" s="46" t="s">
        <v>64</v>
      </c>
      <c r="B28" s="46" t="s">
        <v>61</v>
      </c>
      <c r="C28" s="46" t="s">
        <v>47</v>
      </c>
      <c r="D28" s="46" t="s">
        <v>94</v>
      </c>
      <c r="E28" s="46" t="s">
        <v>45</v>
      </c>
      <c r="F28" s="46">
        <v>127</v>
      </c>
      <c r="G28" s="46">
        <v>117</v>
      </c>
      <c r="H28" s="46">
        <v>74</v>
      </c>
      <c r="I28" s="46">
        <v>80</v>
      </c>
      <c r="J28" s="46">
        <v>93</v>
      </c>
      <c r="K28" s="46">
        <v>73</v>
      </c>
      <c r="L28" s="46">
        <v>25</v>
      </c>
      <c r="M28" s="46">
        <v>68</v>
      </c>
      <c r="N28" s="46">
        <v>0</v>
      </c>
      <c r="O28" s="46">
        <v>530</v>
      </c>
      <c r="P28" s="46">
        <v>123</v>
      </c>
      <c r="Q28" s="46">
        <v>147</v>
      </c>
    </row>
    <row r="29" spans="1:17" ht="12.75">
      <c r="A29" s="46" t="s">
        <v>64</v>
      </c>
      <c r="B29" s="46" t="s">
        <v>96</v>
      </c>
      <c r="C29" s="46" t="s">
        <v>57</v>
      </c>
      <c r="D29" s="46" t="s">
        <v>94</v>
      </c>
      <c r="E29" s="46" t="s">
        <v>45</v>
      </c>
      <c r="F29" s="46">
        <v>97</v>
      </c>
      <c r="G29" s="46">
        <v>144</v>
      </c>
      <c r="H29" s="46">
        <v>72</v>
      </c>
      <c r="I29" s="46">
        <v>77</v>
      </c>
      <c r="J29" s="46">
        <v>74</v>
      </c>
      <c r="K29" s="46">
        <v>42</v>
      </c>
      <c r="L29" s="46">
        <v>33</v>
      </c>
      <c r="M29" s="46">
        <v>91</v>
      </c>
      <c r="N29" s="46">
        <v>0</v>
      </c>
      <c r="O29" s="46">
        <v>533</v>
      </c>
      <c r="P29" s="46">
        <v>96</v>
      </c>
      <c r="Q29" s="46">
        <v>122</v>
      </c>
    </row>
    <row r="30" spans="1:17" ht="12.75">
      <c r="A30" s="46" t="s">
        <v>64</v>
      </c>
      <c r="B30" s="46" t="s">
        <v>54</v>
      </c>
      <c r="C30" s="46" t="s">
        <v>47</v>
      </c>
      <c r="D30" s="46" t="s">
        <v>94</v>
      </c>
      <c r="E30" s="46" t="s">
        <v>45</v>
      </c>
      <c r="F30" s="46">
        <v>89</v>
      </c>
      <c r="G30" s="46">
        <v>209</v>
      </c>
      <c r="H30" s="46">
        <v>77</v>
      </c>
      <c r="I30" s="46">
        <v>50</v>
      </c>
      <c r="J30" s="46">
        <v>38</v>
      </c>
      <c r="K30" s="46">
        <v>37</v>
      </c>
      <c r="L30" s="46">
        <v>21</v>
      </c>
      <c r="M30" s="46">
        <v>56</v>
      </c>
      <c r="N30" s="46">
        <v>0</v>
      </c>
      <c r="O30" s="46">
        <v>488</v>
      </c>
      <c r="P30" s="46">
        <v>90</v>
      </c>
      <c r="Q30" s="46">
        <v>132</v>
      </c>
    </row>
    <row r="31" spans="1:17" ht="12.75">
      <c r="A31" s="46" t="s">
        <v>64</v>
      </c>
      <c r="B31" s="46" t="s">
        <v>52</v>
      </c>
      <c r="C31" s="46" t="s">
        <v>47</v>
      </c>
      <c r="D31" s="46" t="s">
        <v>94</v>
      </c>
      <c r="E31" s="46" t="s">
        <v>45</v>
      </c>
      <c r="F31" s="46">
        <v>333</v>
      </c>
      <c r="G31" s="46">
        <v>622</v>
      </c>
      <c r="H31" s="46">
        <v>422</v>
      </c>
      <c r="I31" s="46">
        <v>326</v>
      </c>
      <c r="J31" s="46">
        <v>239</v>
      </c>
      <c r="K31" s="46">
        <v>175</v>
      </c>
      <c r="L31" s="46">
        <v>120</v>
      </c>
      <c r="M31" s="46">
        <v>126</v>
      </c>
      <c r="N31" s="46">
        <v>0</v>
      </c>
      <c r="O31" s="46">
        <v>2030</v>
      </c>
      <c r="P31" s="46">
        <v>307</v>
      </c>
      <c r="Q31" s="46">
        <v>378</v>
      </c>
    </row>
    <row r="32" spans="1:17" ht="12.75">
      <c r="A32" s="46" t="s">
        <v>64</v>
      </c>
      <c r="B32" s="46" t="s">
        <v>97</v>
      </c>
      <c r="C32" s="46" t="s">
        <v>63</v>
      </c>
      <c r="D32" s="46" t="s">
        <v>94</v>
      </c>
      <c r="E32" s="46" t="s">
        <v>45</v>
      </c>
      <c r="F32" s="46">
        <v>49</v>
      </c>
      <c r="G32" s="46">
        <v>57</v>
      </c>
      <c r="H32" s="46">
        <v>24</v>
      </c>
      <c r="I32" s="46">
        <v>19</v>
      </c>
      <c r="J32" s="46">
        <v>17</v>
      </c>
      <c r="K32" s="46">
        <v>19</v>
      </c>
      <c r="L32" s="46">
        <v>11</v>
      </c>
      <c r="M32" s="46">
        <v>15</v>
      </c>
      <c r="N32" s="46">
        <v>0</v>
      </c>
      <c r="O32" s="46">
        <v>162</v>
      </c>
      <c r="P32" s="46">
        <v>28</v>
      </c>
      <c r="Q32" s="46">
        <v>45</v>
      </c>
    </row>
    <row r="33" spans="1:17" ht="12.75">
      <c r="A33" s="46" t="s">
        <v>64</v>
      </c>
      <c r="B33" s="46" t="s">
        <v>55</v>
      </c>
      <c r="C33" s="46" t="s">
        <v>47</v>
      </c>
      <c r="D33" s="46" t="s">
        <v>94</v>
      </c>
      <c r="E33" s="46" t="s">
        <v>45</v>
      </c>
      <c r="F33" s="46">
        <v>55</v>
      </c>
      <c r="G33" s="46">
        <v>83</v>
      </c>
      <c r="H33" s="46">
        <v>43</v>
      </c>
      <c r="I33" s="46">
        <v>48</v>
      </c>
      <c r="J33" s="46">
        <v>34</v>
      </c>
      <c r="K33" s="46">
        <v>29</v>
      </c>
      <c r="L33" s="46">
        <v>21</v>
      </c>
      <c r="M33" s="46">
        <v>25</v>
      </c>
      <c r="N33" s="46">
        <v>0</v>
      </c>
      <c r="O33" s="46">
        <v>283</v>
      </c>
      <c r="P33" s="46">
        <v>55</v>
      </c>
      <c r="Q33" s="46">
        <v>83</v>
      </c>
    </row>
    <row r="34" spans="1:17" ht="12.75">
      <c r="A34" s="46" t="s">
        <v>64</v>
      </c>
      <c r="B34" s="46" t="s">
        <v>68</v>
      </c>
      <c r="C34" s="46" t="s">
        <v>47</v>
      </c>
      <c r="D34" s="46" t="s">
        <v>94</v>
      </c>
      <c r="E34" s="46" t="s">
        <v>45</v>
      </c>
      <c r="F34" s="46">
        <v>143</v>
      </c>
      <c r="G34" s="46">
        <v>276</v>
      </c>
      <c r="H34" s="46">
        <v>119</v>
      </c>
      <c r="I34" s="46">
        <v>82</v>
      </c>
      <c r="J34" s="46">
        <v>89</v>
      </c>
      <c r="K34" s="46">
        <v>68</v>
      </c>
      <c r="L34" s="46">
        <v>59</v>
      </c>
      <c r="M34" s="46">
        <v>144</v>
      </c>
      <c r="N34" s="46">
        <v>0</v>
      </c>
      <c r="O34" s="46">
        <v>837</v>
      </c>
      <c r="P34" s="46">
        <v>112</v>
      </c>
      <c r="Q34" s="46">
        <v>156</v>
      </c>
    </row>
    <row r="35" spans="1:17" ht="12.75">
      <c r="A35" s="46" t="s">
        <v>64</v>
      </c>
      <c r="B35" s="46" t="s">
        <v>72</v>
      </c>
      <c r="C35" s="46" t="s">
        <v>48</v>
      </c>
      <c r="D35" s="46" t="s">
        <v>94</v>
      </c>
      <c r="E35" s="46" t="s">
        <v>59</v>
      </c>
      <c r="F35" s="46">
        <v>0</v>
      </c>
      <c r="G35" s="46">
        <v>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3</v>
      </c>
      <c r="P35" s="46">
        <v>0</v>
      </c>
      <c r="Q35" s="46">
        <v>0</v>
      </c>
    </row>
    <row r="36" spans="1:17" ht="12.75">
      <c r="A36" s="46" t="s">
        <v>64</v>
      </c>
      <c r="B36" s="46" t="s">
        <v>73</v>
      </c>
      <c r="C36" s="46" t="s">
        <v>50</v>
      </c>
      <c r="D36" s="46" t="s">
        <v>94</v>
      </c>
      <c r="E36" s="46" t="s">
        <v>59</v>
      </c>
      <c r="F36" s="46">
        <v>7</v>
      </c>
      <c r="G36" s="46">
        <v>23</v>
      </c>
      <c r="H36" s="46">
        <v>8</v>
      </c>
      <c r="I36" s="46">
        <v>12</v>
      </c>
      <c r="J36" s="46">
        <v>9</v>
      </c>
      <c r="K36" s="46">
        <v>5</v>
      </c>
      <c r="L36" s="46">
        <v>1</v>
      </c>
      <c r="M36" s="46">
        <v>1</v>
      </c>
      <c r="N36" s="46">
        <v>0</v>
      </c>
      <c r="O36" s="46">
        <v>59</v>
      </c>
      <c r="P36" s="46">
        <v>3</v>
      </c>
      <c r="Q36" s="46">
        <v>56</v>
      </c>
    </row>
    <row r="37" spans="1:17" ht="12.75">
      <c r="A37" s="46" t="s">
        <v>64</v>
      </c>
      <c r="B37" s="46" t="s">
        <v>98</v>
      </c>
      <c r="C37" s="46" t="s">
        <v>60</v>
      </c>
      <c r="D37" s="46" t="s">
        <v>94</v>
      </c>
      <c r="E37" s="46" t="s">
        <v>59</v>
      </c>
      <c r="F37" s="46">
        <v>21</v>
      </c>
      <c r="G37" s="46">
        <v>10</v>
      </c>
      <c r="H37" s="46">
        <v>3</v>
      </c>
      <c r="I37" s="46">
        <v>6</v>
      </c>
      <c r="J37" s="46">
        <v>4</v>
      </c>
      <c r="K37" s="46">
        <v>0</v>
      </c>
      <c r="L37" s="46">
        <v>2</v>
      </c>
      <c r="M37" s="46">
        <v>0</v>
      </c>
      <c r="N37" s="46">
        <v>0</v>
      </c>
      <c r="O37" s="46">
        <v>25</v>
      </c>
      <c r="P37" s="46">
        <v>3</v>
      </c>
      <c r="Q37" s="46">
        <v>12</v>
      </c>
    </row>
    <row r="38" spans="1:17" ht="12.75">
      <c r="A38" s="46" t="s">
        <v>64</v>
      </c>
      <c r="B38" s="46" t="s">
        <v>99</v>
      </c>
      <c r="C38" s="46" t="s">
        <v>48</v>
      </c>
      <c r="D38" s="46" t="s">
        <v>94</v>
      </c>
      <c r="E38" s="46" t="s">
        <v>59</v>
      </c>
      <c r="F38" s="46">
        <v>29</v>
      </c>
      <c r="G38" s="46">
        <v>37</v>
      </c>
      <c r="H38" s="46">
        <v>14</v>
      </c>
      <c r="I38" s="46">
        <v>12</v>
      </c>
      <c r="J38" s="46">
        <v>6</v>
      </c>
      <c r="K38" s="46">
        <v>6</v>
      </c>
      <c r="L38" s="46">
        <v>1</v>
      </c>
      <c r="M38" s="46">
        <v>0</v>
      </c>
      <c r="N38" s="46">
        <v>0</v>
      </c>
      <c r="O38" s="46">
        <v>76</v>
      </c>
      <c r="P38" s="46">
        <v>16</v>
      </c>
      <c r="Q38" s="46">
        <v>36</v>
      </c>
    </row>
    <row r="39" spans="1:17" ht="12.75">
      <c r="A39" s="46" t="s">
        <v>64</v>
      </c>
      <c r="B39" s="46" t="s">
        <v>69</v>
      </c>
      <c r="C39" s="46" t="s">
        <v>46</v>
      </c>
      <c r="D39" s="46" t="s">
        <v>94</v>
      </c>
      <c r="E39" s="46" t="s">
        <v>45</v>
      </c>
      <c r="F39" s="46">
        <v>24</v>
      </c>
      <c r="G39" s="46">
        <v>71</v>
      </c>
      <c r="H39" s="46">
        <v>36</v>
      </c>
      <c r="I39" s="46">
        <v>19</v>
      </c>
      <c r="J39" s="46">
        <v>15</v>
      </c>
      <c r="K39" s="46">
        <v>18</v>
      </c>
      <c r="L39" s="46">
        <v>16</v>
      </c>
      <c r="M39" s="46">
        <v>26</v>
      </c>
      <c r="N39" s="46">
        <v>0</v>
      </c>
      <c r="O39" s="46">
        <v>201</v>
      </c>
      <c r="P39" s="46">
        <v>21</v>
      </c>
      <c r="Q39" s="46">
        <v>35</v>
      </c>
    </row>
    <row r="40" spans="1:17" ht="12.75">
      <c r="A40" s="46" t="s">
        <v>64</v>
      </c>
      <c r="B40" s="46" t="s">
        <v>74</v>
      </c>
      <c r="C40" s="46" t="s">
        <v>63</v>
      </c>
      <c r="D40" s="46" t="s">
        <v>94</v>
      </c>
      <c r="E40" s="46" t="s">
        <v>45</v>
      </c>
      <c r="F40" s="46">
        <v>149</v>
      </c>
      <c r="G40" s="46">
        <v>123</v>
      </c>
      <c r="H40" s="46">
        <v>63</v>
      </c>
      <c r="I40" s="46">
        <v>59</v>
      </c>
      <c r="J40" s="46">
        <v>34</v>
      </c>
      <c r="K40" s="46">
        <v>21</v>
      </c>
      <c r="L40" s="46">
        <v>16</v>
      </c>
      <c r="M40" s="46">
        <v>19</v>
      </c>
      <c r="N40" s="46">
        <v>0</v>
      </c>
      <c r="O40" s="46">
        <v>335</v>
      </c>
      <c r="P40" s="46">
        <v>110</v>
      </c>
      <c r="Q40" s="46">
        <v>165</v>
      </c>
    </row>
    <row r="41" spans="1:17" ht="12.75">
      <c r="A41" s="46" t="s">
        <v>64</v>
      </c>
      <c r="B41" s="46" t="s">
        <v>53</v>
      </c>
      <c r="C41" s="46" t="s">
        <v>47</v>
      </c>
      <c r="D41" s="46" t="s">
        <v>94</v>
      </c>
      <c r="E41" s="46" t="s">
        <v>45</v>
      </c>
      <c r="F41" s="46">
        <v>152</v>
      </c>
      <c r="G41" s="46">
        <v>203</v>
      </c>
      <c r="H41" s="46">
        <v>126</v>
      </c>
      <c r="I41" s="46">
        <v>90</v>
      </c>
      <c r="J41" s="46">
        <v>96</v>
      </c>
      <c r="K41" s="46">
        <v>66</v>
      </c>
      <c r="L41" s="46">
        <v>72</v>
      </c>
      <c r="M41" s="46">
        <v>117</v>
      </c>
      <c r="N41" s="46">
        <v>0</v>
      </c>
      <c r="O41" s="46">
        <v>770</v>
      </c>
      <c r="P41" s="46">
        <v>133</v>
      </c>
      <c r="Q41" s="46">
        <v>220</v>
      </c>
    </row>
    <row r="42" spans="1:17" ht="12.75">
      <c r="A42" s="46" t="s">
        <v>64</v>
      </c>
      <c r="B42" s="46" t="s">
        <v>78</v>
      </c>
      <c r="C42" s="46" t="s">
        <v>60</v>
      </c>
      <c r="D42" s="46" t="s">
        <v>94</v>
      </c>
      <c r="E42" s="46" t="s">
        <v>80</v>
      </c>
      <c r="F42" s="46">
        <v>8</v>
      </c>
      <c r="G42" s="46">
        <v>4</v>
      </c>
      <c r="H42" s="46">
        <v>2</v>
      </c>
      <c r="I42" s="46">
        <v>1</v>
      </c>
      <c r="J42" s="46">
        <v>0</v>
      </c>
      <c r="K42" s="46">
        <v>1</v>
      </c>
      <c r="L42" s="46">
        <v>0</v>
      </c>
      <c r="M42" s="46">
        <v>0</v>
      </c>
      <c r="N42" s="46">
        <v>0</v>
      </c>
      <c r="O42" s="46">
        <v>8</v>
      </c>
      <c r="P42" s="46">
        <v>0</v>
      </c>
      <c r="Q42" s="46">
        <v>0</v>
      </c>
    </row>
    <row r="43" spans="1:17" ht="12.75">
      <c r="A43" s="46" t="s">
        <v>64</v>
      </c>
      <c r="B43" s="46" t="s">
        <v>100</v>
      </c>
      <c r="C43" s="46" t="s">
        <v>46</v>
      </c>
      <c r="D43" s="46" t="s">
        <v>94</v>
      </c>
      <c r="E43" s="46" t="s">
        <v>45</v>
      </c>
      <c r="F43" s="46">
        <v>38</v>
      </c>
      <c r="G43" s="46">
        <v>78</v>
      </c>
      <c r="H43" s="46">
        <v>37</v>
      </c>
      <c r="I43" s="46">
        <v>37</v>
      </c>
      <c r="J43" s="46">
        <v>33</v>
      </c>
      <c r="K43" s="46">
        <v>25</v>
      </c>
      <c r="L43" s="46">
        <v>12</v>
      </c>
      <c r="M43" s="46">
        <v>10</v>
      </c>
      <c r="N43" s="46">
        <v>0</v>
      </c>
      <c r="O43" s="46">
        <v>232</v>
      </c>
      <c r="P43" s="46">
        <v>25</v>
      </c>
      <c r="Q43" s="46">
        <v>44</v>
      </c>
    </row>
    <row r="44" spans="1:17" ht="12.75">
      <c r="A44" s="46" t="s">
        <v>64</v>
      </c>
      <c r="B44" s="46" t="s">
        <v>101</v>
      </c>
      <c r="C44" s="46" t="s">
        <v>47</v>
      </c>
      <c r="D44" s="46" t="s">
        <v>94</v>
      </c>
      <c r="E44" s="46" t="s">
        <v>45</v>
      </c>
      <c r="F44" s="46">
        <v>89</v>
      </c>
      <c r="G44" s="46">
        <v>171</v>
      </c>
      <c r="H44" s="46">
        <v>115</v>
      </c>
      <c r="I44" s="46">
        <v>84</v>
      </c>
      <c r="J44" s="46">
        <v>54</v>
      </c>
      <c r="K44" s="46">
        <v>54</v>
      </c>
      <c r="L44" s="46">
        <v>23</v>
      </c>
      <c r="M44" s="46">
        <v>13</v>
      </c>
      <c r="N44" s="46">
        <v>0</v>
      </c>
      <c r="O44" s="46">
        <v>514</v>
      </c>
      <c r="P44" s="46">
        <v>69</v>
      </c>
      <c r="Q44" s="46">
        <v>123</v>
      </c>
    </row>
    <row r="45" spans="1:17" ht="12.75">
      <c r="A45" s="46" t="s">
        <v>64</v>
      </c>
      <c r="B45" s="46" t="s">
        <v>102</v>
      </c>
      <c r="C45" s="46" t="s">
        <v>60</v>
      </c>
      <c r="D45" s="46" t="s">
        <v>94</v>
      </c>
      <c r="E45" s="46" t="s">
        <v>51</v>
      </c>
      <c r="F45" s="46">
        <v>0</v>
      </c>
      <c r="G45" s="46">
        <v>9</v>
      </c>
      <c r="H45" s="46">
        <v>12</v>
      </c>
      <c r="I45" s="46">
        <v>13</v>
      </c>
      <c r="J45" s="46">
        <v>18</v>
      </c>
      <c r="K45" s="46">
        <v>6</v>
      </c>
      <c r="L45" s="46">
        <v>0</v>
      </c>
      <c r="M45" s="46">
        <v>0</v>
      </c>
      <c r="N45" s="46">
        <v>0</v>
      </c>
      <c r="O45" s="46">
        <v>58</v>
      </c>
      <c r="P45" s="46">
        <v>43</v>
      </c>
      <c r="Q45" s="46">
        <v>60</v>
      </c>
    </row>
    <row r="46" spans="1:17" ht="12.75">
      <c r="A46" s="46" t="s">
        <v>108</v>
      </c>
      <c r="B46" s="46" t="s">
        <v>52</v>
      </c>
      <c r="C46" s="46" t="s">
        <v>47</v>
      </c>
      <c r="D46" s="46" t="s">
        <v>84</v>
      </c>
      <c r="E46" s="46" t="s">
        <v>45</v>
      </c>
      <c r="F46" s="46">
        <v>20</v>
      </c>
      <c r="G46" s="46">
        <v>4</v>
      </c>
      <c r="H46" s="46">
        <v>1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5</v>
      </c>
      <c r="P46" s="46">
        <v>0</v>
      </c>
      <c r="Q46" s="46">
        <v>0</v>
      </c>
    </row>
  </sheetData>
  <sheetProtection/>
  <autoFilter ref="A9:HU27"/>
  <mergeCells count="2">
    <mergeCell ref="G8:O8"/>
    <mergeCell ref="P8:Q8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Q58"/>
  <sheetViews>
    <sheetView workbookViewId="0" topLeftCell="H1">
      <selection activeCell="B5" sqref="B5"/>
    </sheetView>
  </sheetViews>
  <sheetFormatPr defaultColWidth="31.140625" defaultRowHeight="12.75"/>
  <cols>
    <col min="1" max="1" width="28.140625" style="1" customWidth="1"/>
    <col min="2" max="2" width="49.57421875" style="1" customWidth="1"/>
    <col min="3" max="3" width="12.7109375" style="1" bestFit="1" customWidth="1"/>
    <col min="4" max="4" width="13.7109375" style="1" customWidth="1"/>
    <col min="5" max="5" width="16.421875" style="1" bestFit="1" customWidth="1"/>
    <col min="6" max="6" width="10.57421875" style="1" customWidth="1"/>
    <col min="7" max="7" width="9.140625" style="1" customWidth="1"/>
    <col min="8" max="9" width="7.7109375" style="1" customWidth="1"/>
    <col min="10" max="10" width="7.140625" style="1" customWidth="1"/>
    <col min="11" max="11" width="6.57421875" style="1" customWidth="1"/>
    <col min="12" max="12" width="8.00390625" style="1" customWidth="1"/>
    <col min="13" max="13" width="10.00390625" style="1" customWidth="1"/>
    <col min="14" max="14" width="5.7109375" style="1" customWidth="1"/>
    <col min="15" max="15" width="7.8515625" style="1" customWidth="1"/>
    <col min="16" max="16" width="15.28125" style="1" customWidth="1"/>
    <col min="17" max="17" width="11.00390625" style="1" customWidth="1"/>
    <col min="18" max="16384" width="31.140625" style="55" customWidth="1"/>
  </cols>
  <sheetData>
    <row r="5" ht="12.75">
      <c r="A5" s="3" t="s">
        <v>38</v>
      </c>
    </row>
    <row r="8" spans="1:17" ht="35.25" customHeight="1">
      <c r="A8" s="56" t="s">
        <v>0</v>
      </c>
      <c r="B8" s="56"/>
      <c r="C8" s="56"/>
      <c r="D8" s="56"/>
      <c r="E8" s="56"/>
      <c r="F8" s="56"/>
      <c r="G8" s="191" t="s">
        <v>1</v>
      </c>
      <c r="H8" s="191"/>
      <c r="I8" s="191"/>
      <c r="J8" s="191"/>
      <c r="K8" s="191"/>
      <c r="L8" s="191"/>
      <c r="M8" s="191"/>
      <c r="N8" s="191"/>
      <c r="O8" s="191"/>
      <c r="P8" s="191" t="s">
        <v>42</v>
      </c>
      <c r="Q8" s="191"/>
    </row>
    <row r="9" spans="1:17" ht="4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9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8</v>
      </c>
      <c r="Q9" s="4" t="s">
        <v>10</v>
      </c>
    </row>
    <row r="10" spans="1:17" ht="12.75">
      <c r="A10" s="33">
        <v>0</v>
      </c>
      <c r="B10" s="33">
        <v>0</v>
      </c>
      <c r="C10" s="33">
        <v>0</v>
      </c>
      <c r="D10" s="33">
        <v>0</v>
      </c>
      <c r="E10" s="33">
        <v>0</v>
      </c>
      <c r="F10" s="33">
        <f aca="true" t="shared" si="0" ref="F10:Q10">SUM(F11:F58)</f>
        <v>2654</v>
      </c>
      <c r="G10" s="33">
        <f t="shared" si="0"/>
        <v>4107</v>
      </c>
      <c r="H10" s="33">
        <f t="shared" si="0"/>
        <v>2493</v>
      </c>
      <c r="I10" s="33">
        <f t="shared" si="0"/>
        <v>2030</v>
      </c>
      <c r="J10" s="33">
        <f t="shared" si="0"/>
        <v>1634</v>
      </c>
      <c r="K10" s="33">
        <f t="shared" si="0"/>
        <v>1208</v>
      </c>
      <c r="L10" s="33">
        <f t="shared" si="0"/>
        <v>839</v>
      </c>
      <c r="M10" s="33">
        <f t="shared" si="0"/>
        <v>1216</v>
      </c>
      <c r="N10" s="33">
        <f t="shared" si="0"/>
        <v>0</v>
      </c>
      <c r="O10" s="33">
        <f t="shared" si="0"/>
        <v>13527</v>
      </c>
      <c r="P10" s="33">
        <f t="shared" si="0"/>
        <v>2387</v>
      </c>
      <c r="Q10" s="33">
        <f t="shared" si="0"/>
        <v>3604</v>
      </c>
    </row>
    <row r="11" spans="1:17" ht="12.75">
      <c r="A11" s="181" t="s">
        <v>64</v>
      </c>
      <c r="B11" s="21" t="s">
        <v>93</v>
      </c>
      <c r="C11" s="21" t="s">
        <v>62</v>
      </c>
      <c r="D11" s="21" t="s">
        <v>94</v>
      </c>
      <c r="E11" s="21" t="s">
        <v>58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</row>
    <row r="12" spans="1:17" ht="12.75">
      <c r="A12" s="46" t="s">
        <v>64</v>
      </c>
      <c r="B12" s="46" t="s">
        <v>95</v>
      </c>
      <c r="C12" s="46" t="s">
        <v>48</v>
      </c>
      <c r="D12" s="46" t="s">
        <v>94</v>
      </c>
      <c r="E12" s="46" t="s">
        <v>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</row>
    <row r="13" spans="1:17" ht="12.75">
      <c r="A13" s="46" t="s">
        <v>64</v>
      </c>
      <c r="B13" s="46" t="s">
        <v>49</v>
      </c>
      <c r="C13" s="46" t="s">
        <v>57</v>
      </c>
      <c r="D13" s="46" t="s">
        <v>94</v>
      </c>
      <c r="E13" s="46" t="s">
        <v>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</row>
    <row r="14" spans="1:17" ht="12.75">
      <c r="A14" s="46" t="s">
        <v>64</v>
      </c>
      <c r="B14" s="46" t="s">
        <v>61</v>
      </c>
      <c r="C14" s="46" t="s">
        <v>47</v>
      </c>
      <c r="D14" s="46" t="s">
        <v>94</v>
      </c>
      <c r="E14" s="46" t="s">
        <v>45</v>
      </c>
      <c r="F14" s="46">
        <v>127</v>
      </c>
      <c r="G14" s="46">
        <v>117</v>
      </c>
      <c r="H14" s="46">
        <v>74</v>
      </c>
      <c r="I14" s="46">
        <v>80</v>
      </c>
      <c r="J14" s="46">
        <v>93</v>
      </c>
      <c r="K14" s="46">
        <v>73</v>
      </c>
      <c r="L14" s="46">
        <v>25</v>
      </c>
      <c r="M14" s="46">
        <v>68</v>
      </c>
      <c r="N14" s="46">
        <v>0</v>
      </c>
      <c r="O14" s="46">
        <v>530</v>
      </c>
      <c r="P14" s="46">
        <v>123</v>
      </c>
      <c r="Q14" s="46">
        <v>147</v>
      </c>
    </row>
    <row r="15" spans="1:17" ht="12.75">
      <c r="A15" s="46" t="s">
        <v>64</v>
      </c>
      <c r="B15" s="46" t="s">
        <v>96</v>
      </c>
      <c r="C15" s="46" t="s">
        <v>57</v>
      </c>
      <c r="D15" s="46" t="s">
        <v>94</v>
      </c>
      <c r="E15" s="46" t="s">
        <v>45</v>
      </c>
      <c r="F15" s="46">
        <v>97</v>
      </c>
      <c r="G15" s="46">
        <v>144</v>
      </c>
      <c r="H15" s="46">
        <v>72</v>
      </c>
      <c r="I15" s="46">
        <v>77</v>
      </c>
      <c r="J15" s="46">
        <v>74</v>
      </c>
      <c r="K15" s="46">
        <v>42</v>
      </c>
      <c r="L15" s="46">
        <v>33</v>
      </c>
      <c r="M15" s="46">
        <v>91</v>
      </c>
      <c r="N15" s="46">
        <v>0</v>
      </c>
      <c r="O15" s="46">
        <v>533</v>
      </c>
      <c r="P15" s="46">
        <v>96</v>
      </c>
      <c r="Q15" s="46">
        <v>122</v>
      </c>
    </row>
    <row r="16" spans="1:17" ht="12.75">
      <c r="A16" s="46" t="s">
        <v>64</v>
      </c>
      <c r="B16" s="46" t="s">
        <v>54</v>
      </c>
      <c r="C16" s="46" t="s">
        <v>47</v>
      </c>
      <c r="D16" s="46" t="s">
        <v>94</v>
      </c>
      <c r="E16" s="46" t="s">
        <v>45</v>
      </c>
      <c r="F16" s="46">
        <v>89</v>
      </c>
      <c r="G16" s="46">
        <v>209</v>
      </c>
      <c r="H16" s="46">
        <v>77</v>
      </c>
      <c r="I16" s="46">
        <v>50</v>
      </c>
      <c r="J16" s="46">
        <v>38</v>
      </c>
      <c r="K16" s="46">
        <v>37</v>
      </c>
      <c r="L16" s="46">
        <v>21</v>
      </c>
      <c r="M16" s="46">
        <v>56</v>
      </c>
      <c r="N16" s="46">
        <v>0</v>
      </c>
      <c r="O16" s="46">
        <v>488</v>
      </c>
      <c r="P16" s="46">
        <v>90</v>
      </c>
      <c r="Q16" s="46">
        <v>132</v>
      </c>
    </row>
    <row r="17" spans="1:17" ht="12.75">
      <c r="A17" s="21" t="s">
        <v>66</v>
      </c>
      <c r="B17" s="21" t="s">
        <v>52</v>
      </c>
      <c r="C17" s="21" t="s">
        <v>47</v>
      </c>
      <c r="D17" s="21" t="s">
        <v>67</v>
      </c>
      <c r="E17" s="21" t="s">
        <v>45</v>
      </c>
      <c r="F17" s="21">
        <v>138</v>
      </c>
      <c r="G17" s="21">
        <v>278</v>
      </c>
      <c r="H17" s="21">
        <v>197</v>
      </c>
      <c r="I17" s="21">
        <v>142</v>
      </c>
      <c r="J17" s="21">
        <v>98</v>
      </c>
      <c r="K17" s="21">
        <v>76</v>
      </c>
      <c r="L17" s="21">
        <v>45</v>
      </c>
      <c r="M17" s="21">
        <v>44</v>
      </c>
      <c r="N17" s="21">
        <v>0</v>
      </c>
      <c r="O17" s="21">
        <v>880</v>
      </c>
      <c r="P17" s="21">
        <v>129</v>
      </c>
      <c r="Q17" s="21">
        <v>165</v>
      </c>
    </row>
    <row r="18" spans="1:17" ht="12.75">
      <c r="A18" s="21" t="s">
        <v>70</v>
      </c>
      <c r="B18" s="21" t="s">
        <v>52</v>
      </c>
      <c r="C18" s="21" t="s">
        <v>47</v>
      </c>
      <c r="D18" s="21" t="s">
        <v>71</v>
      </c>
      <c r="E18" s="21" t="s">
        <v>45</v>
      </c>
      <c r="F18" s="21">
        <v>47</v>
      </c>
      <c r="G18" s="21">
        <v>47</v>
      </c>
      <c r="H18" s="21">
        <v>53</v>
      </c>
      <c r="I18" s="21">
        <v>54</v>
      </c>
      <c r="J18" s="21">
        <v>32</v>
      </c>
      <c r="K18" s="21">
        <v>34</v>
      </c>
      <c r="L18" s="21">
        <v>29</v>
      </c>
      <c r="M18" s="21">
        <v>40</v>
      </c>
      <c r="N18" s="21">
        <v>0</v>
      </c>
      <c r="O18" s="21">
        <v>289</v>
      </c>
      <c r="P18" s="21">
        <v>56</v>
      </c>
      <c r="Q18" s="21">
        <v>70</v>
      </c>
    </row>
    <row r="19" spans="1:17" ht="12.75">
      <c r="A19" s="21" t="s">
        <v>75</v>
      </c>
      <c r="B19" s="21" t="s">
        <v>52</v>
      </c>
      <c r="C19" s="21" t="s">
        <v>47</v>
      </c>
      <c r="D19" s="21" t="s">
        <v>76</v>
      </c>
      <c r="E19" s="21" t="s">
        <v>45</v>
      </c>
      <c r="F19" s="21">
        <v>461</v>
      </c>
      <c r="G19" s="21">
        <v>879</v>
      </c>
      <c r="H19" s="21">
        <v>595</v>
      </c>
      <c r="I19" s="21">
        <v>496</v>
      </c>
      <c r="J19" s="21">
        <v>348</v>
      </c>
      <c r="K19" s="21">
        <v>211</v>
      </c>
      <c r="L19" s="21">
        <v>122</v>
      </c>
      <c r="M19" s="21">
        <v>102</v>
      </c>
      <c r="N19" s="21">
        <v>0</v>
      </c>
      <c r="O19" s="21">
        <v>2753</v>
      </c>
      <c r="P19" s="21">
        <v>468</v>
      </c>
      <c r="Q19" s="21">
        <v>720</v>
      </c>
    </row>
    <row r="20" spans="1:17" ht="12.75">
      <c r="A20" s="21" t="s">
        <v>83</v>
      </c>
      <c r="B20" s="21" t="s">
        <v>52</v>
      </c>
      <c r="C20" s="21" t="s">
        <v>47</v>
      </c>
      <c r="D20" s="21" t="s">
        <v>84</v>
      </c>
      <c r="E20" s="21" t="s">
        <v>45</v>
      </c>
      <c r="F20" s="21">
        <v>21</v>
      </c>
      <c r="G20" s="21">
        <v>22</v>
      </c>
      <c r="H20" s="21">
        <v>22</v>
      </c>
      <c r="I20" s="21">
        <v>22</v>
      </c>
      <c r="J20" s="21">
        <v>20</v>
      </c>
      <c r="K20" s="21">
        <v>13</v>
      </c>
      <c r="L20" s="21">
        <v>8</v>
      </c>
      <c r="M20" s="21">
        <v>19</v>
      </c>
      <c r="N20" s="21">
        <v>0</v>
      </c>
      <c r="O20" s="21">
        <v>126</v>
      </c>
      <c r="P20" s="21">
        <v>13</v>
      </c>
      <c r="Q20" s="21">
        <v>18</v>
      </c>
    </row>
    <row r="21" spans="1:17" ht="12.75">
      <c r="A21" s="21" t="s">
        <v>87</v>
      </c>
      <c r="B21" s="21" t="s">
        <v>52</v>
      </c>
      <c r="C21" s="21" t="s">
        <v>47</v>
      </c>
      <c r="D21" s="21" t="s">
        <v>88</v>
      </c>
      <c r="E21" s="21" t="s">
        <v>45</v>
      </c>
      <c r="F21" s="21">
        <v>39</v>
      </c>
      <c r="G21" s="21">
        <v>49</v>
      </c>
      <c r="H21" s="21">
        <v>40</v>
      </c>
      <c r="I21" s="21">
        <v>28</v>
      </c>
      <c r="J21" s="21">
        <v>31</v>
      </c>
      <c r="K21" s="21">
        <v>12</v>
      </c>
      <c r="L21" s="21">
        <v>10</v>
      </c>
      <c r="M21" s="21">
        <v>9</v>
      </c>
      <c r="N21" s="21">
        <v>0</v>
      </c>
      <c r="O21" s="21">
        <v>179</v>
      </c>
      <c r="P21" s="21">
        <v>29</v>
      </c>
      <c r="Q21" s="21">
        <v>50</v>
      </c>
    </row>
    <row r="22" spans="1:17" ht="12.75">
      <c r="A22" s="46" t="s">
        <v>64</v>
      </c>
      <c r="B22" s="46" t="s">
        <v>52</v>
      </c>
      <c r="C22" s="46" t="s">
        <v>47</v>
      </c>
      <c r="D22" s="46" t="s">
        <v>94</v>
      </c>
      <c r="E22" s="46" t="s">
        <v>45</v>
      </c>
      <c r="F22" s="46">
        <v>333</v>
      </c>
      <c r="G22" s="46">
        <v>622</v>
      </c>
      <c r="H22" s="46">
        <v>422</v>
      </c>
      <c r="I22" s="46">
        <v>326</v>
      </c>
      <c r="J22" s="46">
        <v>239</v>
      </c>
      <c r="K22" s="46">
        <v>175</v>
      </c>
      <c r="L22" s="46">
        <v>120</v>
      </c>
      <c r="M22" s="46">
        <v>126</v>
      </c>
      <c r="N22" s="46">
        <v>0</v>
      </c>
      <c r="O22" s="46">
        <v>2030</v>
      </c>
      <c r="P22" s="46">
        <v>307</v>
      </c>
      <c r="Q22" s="46">
        <v>378</v>
      </c>
    </row>
    <row r="23" spans="1:17" ht="12.75">
      <c r="A23" s="46" t="s">
        <v>108</v>
      </c>
      <c r="B23" s="46" t="s">
        <v>52</v>
      </c>
      <c r="C23" s="46" t="s">
        <v>47</v>
      </c>
      <c r="D23" s="46" t="s">
        <v>84</v>
      </c>
      <c r="E23" s="46" t="s">
        <v>45</v>
      </c>
      <c r="F23" s="46">
        <v>20</v>
      </c>
      <c r="G23" s="46">
        <v>4</v>
      </c>
      <c r="H23" s="46">
        <v>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5</v>
      </c>
      <c r="P23" s="46">
        <v>0</v>
      </c>
      <c r="Q23" s="46">
        <v>0</v>
      </c>
    </row>
    <row r="24" spans="1:17" ht="12.75">
      <c r="A24" s="46" t="s">
        <v>64</v>
      </c>
      <c r="B24" s="46" t="s">
        <v>97</v>
      </c>
      <c r="C24" s="46" t="s">
        <v>63</v>
      </c>
      <c r="D24" s="46" t="s">
        <v>94</v>
      </c>
      <c r="E24" s="46" t="s">
        <v>45</v>
      </c>
      <c r="F24" s="46">
        <v>49</v>
      </c>
      <c r="G24" s="46">
        <v>57</v>
      </c>
      <c r="H24" s="46">
        <v>24</v>
      </c>
      <c r="I24" s="46">
        <v>19</v>
      </c>
      <c r="J24" s="46">
        <v>17</v>
      </c>
      <c r="K24" s="46">
        <v>19</v>
      </c>
      <c r="L24" s="46">
        <v>11</v>
      </c>
      <c r="M24" s="46">
        <v>15</v>
      </c>
      <c r="N24" s="46">
        <v>0</v>
      </c>
      <c r="O24" s="46">
        <v>162</v>
      </c>
      <c r="P24" s="46">
        <v>28</v>
      </c>
      <c r="Q24" s="46">
        <v>45</v>
      </c>
    </row>
    <row r="25" spans="1:17" ht="12.75">
      <c r="A25" s="21" t="s">
        <v>75</v>
      </c>
      <c r="B25" s="21" t="s">
        <v>55</v>
      </c>
      <c r="C25" s="21" t="s">
        <v>47</v>
      </c>
      <c r="D25" s="21" t="s">
        <v>76</v>
      </c>
      <c r="E25" s="21" t="s">
        <v>45</v>
      </c>
      <c r="F25" s="21">
        <v>97</v>
      </c>
      <c r="G25" s="21">
        <v>105</v>
      </c>
      <c r="H25" s="21">
        <v>59</v>
      </c>
      <c r="I25" s="21">
        <v>54</v>
      </c>
      <c r="J25" s="21">
        <v>42</v>
      </c>
      <c r="K25" s="21">
        <v>42</v>
      </c>
      <c r="L25" s="21">
        <v>32</v>
      </c>
      <c r="M25" s="21">
        <v>20</v>
      </c>
      <c r="N25" s="21">
        <v>0</v>
      </c>
      <c r="O25" s="21">
        <v>354</v>
      </c>
      <c r="P25" s="21">
        <v>65</v>
      </c>
      <c r="Q25" s="21">
        <v>125</v>
      </c>
    </row>
    <row r="26" spans="1:17" ht="12.75">
      <c r="A26" s="46" t="s">
        <v>64</v>
      </c>
      <c r="B26" s="46" t="s">
        <v>55</v>
      </c>
      <c r="C26" s="46" t="s">
        <v>47</v>
      </c>
      <c r="D26" s="46" t="s">
        <v>94</v>
      </c>
      <c r="E26" s="46" t="s">
        <v>45</v>
      </c>
      <c r="F26" s="46">
        <v>55</v>
      </c>
      <c r="G26" s="46">
        <v>83</v>
      </c>
      <c r="H26" s="46">
        <v>43</v>
      </c>
      <c r="I26" s="46">
        <v>48</v>
      </c>
      <c r="J26" s="46">
        <v>34</v>
      </c>
      <c r="K26" s="46">
        <v>29</v>
      </c>
      <c r="L26" s="46">
        <v>21</v>
      </c>
      <c r="M26" s="46">
        <v>25</v>
      </c>
      <c r="N26" s="46">
        <v>0</v>
      </c>
      <c r="O26" s="46">
        <v>283</v>
      </c>
      <c r="P26" s="46">
        <v>55</v>
      </c>
      <c r="Q26" s="46">
        <v>83</v>
      </c>
    </row>
    <row r="27" spans="1:17" ht="12.75">
      <c r="A27" s="21" t="s">
        <v>66</v>
      </c>
      <c r="B27" s="21" t="s">
        <v>68</v>
      </c>
      <c r="C27" s="21" t="s">
        <v>47</v>
      </c>
      <c r="D27" s="21" t="s">
        <v>67</v>
      </c>
      <c r="E27" s="21" t="s">
        <v>45</v>
      </c>
      <c r="F27" s="21">
        <v>88</v>
      </c>
      <c r="G27" s="21">
        <v>167</v>
      </c>
      <c r="H27" s="21">
        <v>59</v>
      </c>
      <c r="I27" s="21">
        <v>40</v>
      </c>
      <c r="J27" s="21">
        <v>43</v>
      </c>
      <c r="K27" s="21">
        <v>42</v>
      </c>
      <c r="L27" s="21">
        <v>30</v>
      </c>
      <c r="M27" s="21">
        <v>77</v>
      </c>
      <c r="N27" s="21">
        <v>0</v>
      </c>
      <c r="O27" s="21">
        <v>458</v>
      </c>
      <c r="P27" s="21">
        <v>87</v>
      </c>
      <c r="Q27" s="21">
        <v>121</v>
      </c>
    </row>
    <row r="28" spans="1:17" ht="12.75">
      <c r="A28" s="46" t="s">
        <v>64</v>
      </c>
      <c r="B28" s="46" t="s">
        <v>68</v>
      </c>
      <c r="C28" s="46" t="s">
        <v>47</v>
      </c>
      <c r="D28" s="46" t="s">
        <v>94</v>
      </c>
      <c r="E28" s="46" t="s">
        <v>45</v>
      </c>
      <c r="F28" s="46">
        <v>143</v>
      </c>
      <c r="G28" s="46">
        <v>276</v>
      </c>
      <c r="H28" s="46">
        <v>119</v>
      </c>
      <c r="I28" s="46">
        <v>82</v>
      </c>
      <c r="J28" s="46">
        <v>89</v>
      </c>
      <c r="K28" s="46">
        <v>68</v>
      </c>
      <c r="L28" s="46">
        <v>59</v>
      </c>
      <c r="M28" s="46">
        <v>144</v>
      </c>
      <c r="N28" s="46">
        <v>0</v>
      </c>
      <c r="O28" s="46">
        <v>837</v>
      </c>
      <c r="P28" s="46">
        <v>112</v>
      </c>
      <c r="Q28" s="46">
        <v>156</v>
      </c>
    </row>
    <row r="29" spans="1:17" ht="12.75">
      <c r="A29" s="21" t="s">
        <v>70</v>
      </c>
      <c r="B29" s="21" t="s">
        <v>72</v>
      </c>
      <c r="C29" s="21" t="s">
        <v>48</v>
      </c>
      <c r="D29" s="21" t="s">
        <v>71</v>
      </c>
      <c r="E29" s="21" t="s">
        <v>59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3</v>
      </c>
      <c r="L29" s="21">
        <v>4</v>
      </c>
      <c r="M29" s="21">
        <v>4</v>
      </c>
      <c r="N29" s="21">
        <v>0</v>
      </c>
      <c r="O29" s="21">
        <v>11</v>
      </c>
      <c r="P29" s="21">
        <v>0</v>
      </c>
      <c r="Q29" s="21">
        <v>0</v>
      </c>
    </row>
    <row r="30" spans="1:17" ht="12.75">
      <c r="A30" s="21" t="s">
        <v>85</v>
      </c>
      <c r="B30" s="21" t="s">
        <v>72</v>
      </c>
      <c r="C30" s="21" t="s">
        <v>48</v>
      </c>
      <c r="D30" s="21" t="s">
        <v>86</v>
      </c>
      <c r="E30" s="21" t="s">
        <v>59</v>
      </c>
      <c r="F30" s="21">
        <v>0</v>
      </c>
      <c r="G30" s="21">
        <v>3</v>
      </c>
      <c r="H30" s="21">
        <v>1</v>
      </c>
      <c r="I30" s="21">
        <v>1</v>
      </c>
      <c r="J30" s="21">
        <v>0</v>
      </c>
      <c r="K30" s="21">
        <v>3</v>
      </c>
      <c r="L30" s="21">
        <v>9</v>
      </c>
      <c r="M30" s="21">
        <v>1</v>
      </c>
      <c r="N30" s="21">
        <v>0</v>
      </c>
      <c r="O30" s="21">
        <v>18</v>
      </c>
      <c r="P30" s="21">
        <v>3</v>
      </c>
      <c r="Q30" s="21">
        <v>10</v>
      </c>
    </row>
    <row r="31" spans="1:17" ht="12.75">
      <c r="A31" s="21" t="s">
        <v>91</v>
      </c>
      <c r="B31" s="21" t="s">
        <v>72</v>
      </c>
      <c r="C31" s="21" t="s">
        <v>48</v>
      </c>
      <c r="D31" s="21" t="s">
        <v>92</v>
      </c>
      <c r="E31" s="21" t="s">
        <v>59</v>
      </c>
      <c r="F31" s="21">
        <v>0</v>
      </c>
      <c r="G31" s="21">
        <v>13</v>
      </c>
      <c r="H31" s="21">
        <v>6</v>
      </c>
      <c r="I31" s="21">
        <v>4</v>
      </c>
      <c r="J31" s="21">
        <v>2</v>
      </c>
      <c r="K31" s="21">
        <v>2</v>
      </c>
      <c r="L31" s="21">
        <v>0</v>
      </c>
      <c r="M31" s="21">
        <v>5</v>
      </c>
      <c r="N31" s="21">
        <v>0</v>
      </c>
      <c r="O31" s="21">
        <v>32</v>
      </c>
      <c r="P31" s="21">
        <v>7</v>
      </c>
      <c r="Q31" s="21">
        <v>14</v>
      </c>
    </row>
    <row r="32" spans="1:17" ht="12.75">
      <c r="A32" s="46" t="s">
        <v>64</v>
      </c>
      <c r="B32" s="46" t="s">
        <v>72</v>
      </c>
      <c r="C32" s="46" t="s">
        <v>48</v>
      </c>
      <c r="D32" s="46" t="s">
        <v>94</v>
      </c>
      <c r="E32" s="46" t="s">
        <v>59</v>
      </c>
      <c r="F32" s="46">
        <v>0</v>
      </c>
      <c r="G32" s="46">
        <v>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3</v>
      </c>
      <c r="P32" s="46">
        <v>0</v>
      </c>
      <c r="Q32" s="46">
        <v>0</v>
      </c>
    </row>
    <row r="33" spans="1:17" ht="12.75">
      <c r="A33" s="21" t="s">
        <v>70</v>
      </c>
      <c r="B33" s="21" t="s">
        <v>73</v>
      </c>
      <c r="C33" s="21" t="s">
        <v>50</v>
      </c>
      <c r="D33" s="21" t="s">
        <v>71</v>
      </c>
      <c r="E33" s="21" t="s">
        <v>59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</v>
      </c>
      <c r="L33" s="21">
        <v>14</v>
      </c>
      <c r="M33" s="21">
        <v>0</v>
      </c>
      <c r="N33" s="21">
        <v>0</v>
      </c>
      <c r="O33" s="21">
        <v>15</v>
      </c>
      <c r="P33" s="21">
        <v>14</v>
      </c>
      <c r="Q33" s="21">
        <v>0</v>
      </c>
    </row>
    <row r="34" spans="1:17" ht="12.75">
      <c r="A34" s="46" t="s">
        <v>64</v>
      </c>
      <c r="B34" s="46" t="s">
        <v>73</v>
      </c>
      <c r="C34" s="46" t="s">
        <v>50</v>
      </c>
      <c r="D34" s="46" t="s">
        <v>94</v>
      </c>
      <c r="E34" s="46" t="s">
        <v>59</v>
      </c>
      <c r="F34" s="46">
        <v>7</v>
      </c>
      <c r="G34" s="46">
        <v>23</v>
      </c>
      <c r="H34" s="46">
        <v>8</v>
      </c>
      <c r="I34" s="46">
        <v>12</v>
      </c>
      <c r="J34" s="46">
        <v>9</v>
      </c>
      <c r="K34" s="46">
        <v>5</v>
      </c>
      <c r="L34" s="46">
        <v>1</v>
      </c>
      <c r="M34" s="46">
        <v>1</v>
      </c>
      <c r="N34" s="46">
        <v>0</v>
      </c>
      <c r="O34" s="46">
        <v>59</v>
      </c>
      <c r="P34" s="46">
        <v>3</v>
      </c>
      <c r="Q34" s="46">
        <v>56</v>
      </c>
    </row>
    <row r="35" spans="1:17" ht="12.75">
      <c r="A35" s="46" t="s">
        <v>64</v>
      </c>
      <c r="B35" s="46" t="s">
        <v>98</v>
      </c>
      <c r="C35" s="46" t="s">
        <v>60</v>
      </c>
      <c r="D35" s="46" t="s">
        <v>94</v>
      </c>
      <c r="E35" s="46" t="s">
        <v>59</v>
      </c>
      <c r="F35" s="46">
        <v>21</v>
      </c>
      <c r="G35" s="46">
        <v>10</v>
      </c>
      <c r="H35" s="46">
        <v>3</v>
      </c>
      <c r="I35" s="46">
        <v>6</v>
      </c>
      <c r="J35" s="46">
        <v>4</v>
      </c>
      <c r="K35" s="46">
        <v>0</v>
      </c>
      <c r="L35" s="46">
        <v>2</v>
      </c>
      <c r="M35" s="46">
        <v>0</v>
      </c>
      <c r="N35" s="46">
        <v>0</v>
      </c>
      <c r="O35" s="46">
        <v>25</v>
      </c>
      <c r="P35" s="46">
        <v>3</v>
      </c>
      <c r="Q35" s="46">
        <v>12</v>
      </c>
    </row>
    <row r="36" spans="1:17" ht="12.75">
      <c r="A36" s="46" t="s">
        <v>64</v>
      </c>
      <c r="B36" s="46" t="s">
        <v>99</v>
      </c>
      <c r="C36" s="46" t="s">
        <v>48</v>
      </c>
      <c r="D36" s="46" t="s">
        <v>94</v>
      </c>
      <c r="E36" s="46" t="s">
        <v>59</v>
      </c>
      <c r="F36" s="46">
        <v>29</v>
      </c>
      <c r="G36" s="46">
        <v>37</v>
      </c>
      <c r="H36" s="46">
        <v>14</v>
      </c>
      <c r="I36" s="46">
        <v>12</v>
      </c>
      <c r="J36" s="46">
        <v>6</v>
      </c>
      <c r="K36" s="46">
        <v>6</v>
      </c>
      <c r="L36" s="46">
        <v>1</v>
      </c>
      <c r="M36" s="46">
        <v>0</v>
      </c>
      <c r="N36" s="46">
        <v>0</v>
      </c>
      <c r="O36" s="46">
        <v>76</v>
      </c>
      <c r="P36" s="46">
        <v>16</v>
      </c>
      <c r="Q36" s="46">
        <v>36</v>
      </c>
    </row>
    <row r="37" spans="1:17" ht="12.75">
      <c r="A37" s="21" t="s">
        <v>66</v>
      </c>
      <c r="B37" s="21" t="s">
        <v>69</v>
      </c>
      <c r="C37" s="21" t="s">
        <v>46</v>
      </c>
      <c r="D37" s="21" t="s">
        <v>67</v>
      </c>
      <c r="E37" s="21" t="s">
        <v>45</v>
      </c>
      <c r="F37" s="21">
        <v>16</v>
      </c>
      <c r="G37" s="21">
        <v>13</v>
      </c>
      <c r="H37" s="21">
        <v>11</v>
      </c>
      <c r="I37" s="21">
        <v>9</v>
      </c>
      <c r="J37" s="21">
        <v>15</v>
      </c>
      <c r="K37" s="21">
        <v>5</v>
      </c>
      <c r="L37" s="21">
        <v>3</v>
      </c>
      <c r="M37" s="21">
        <v>10</v>
      </c>
      <c r="N37" s="21">
        <v>0</v>
      </c>
      <c r="O37" s="21">
        <v>66</v>
      </c>
      <c r="P37" s="21">
        <v>6</v>
      </c>
      <c r="Q37" s="21">
        <v>17</v>
      </c>
    </row>
    <row r="38" spans="1:17" ht="12.75">
      <c r="A38" s="46" t="s">
        <v>64</v>
      </c>
      <c r="B38" s="46" t="s">
        <v>69</v>
      </c>
      <c r="C38" s="46" t="s">
        <v>46</v>
      </c>
      <c r="D38" s="46" t="s">
        <v>94</v>
      </c>
      <c r="E38" s="46" t="s">
        <v>45</v>
      </c>
      <c r="F38" s="46">
        <v>24</v>
      </c>
      <c r="G38" s="46">
        <v>71</v>
      </c>
      <c r="H38" s="46">
        <v>36</v>
      </c>
      <c r="I38" s="46">
        <v>19</v>
      </c>
      <c r="J38" s="46">
        <v>15</v>
      </c>
      <c r="K38" s="46">
        <v>18</v>
      </c>
      <c r="L38" s="46">
        <v>16</v>
      </c>
      <c r="M38" s="46">
        <v>26</v>
      </c>
      <c r="N38" s="46">
        <v>0</v>
      </c>
      <c r="O38" s="46">
        <v>201</v>
      </c>
      <c r="P38" s="46">
        <v>21</v>
      </c>
      <c r="Q38" s="46">
        <v>35</v>
      </c>
    </row>
    <row r="39" spans="1:17" ht="12.75">
      <c r="A39" s="21" t="s">
        <v>70</v>
      </c>
      <c r="B39" s="21" t="s">
        <v>74</v>
      </c>
      <c r="C39" s="21" t="s">
        <v>63</v>
      </c>
      <c r="D39" s="21" t="s">
        <v>71</v>
      </c>
      <c r="E39" s="21" t="s">
        <v>45</v>
      </c>
      <c r="F39" s="21">
        <v>11</v>
      </c>
      <c r="G39" s="21">
        <v>17</v>
      </c>
      <c r="H39" s="21">
        <v>9</v>
      </c>
      <c r="I39" s="21">
        <v>7</v>
      </c>
      <c r="J39" s="21">
        <v>10</v>
      </c>
      <c r="K39" s="21">
        <v>4</v>
      </c>
      <c r="L39" s="21">
        <v>2</v>
      </c>
      <c r="M39" s="21">
        <v>3</v>
      </c>
      <c r="N39" s="21">
        <v>0</v>
      </c>
      <c r="O39" s="21">
        <v>52</v>
      </c>
      <c r="P39" s="21">
        <v>11</v>
      </c>
      <c r="Q39" s="21">
        <v>18</v>
      </c>
    </row>
    <row r="40" spans="1:17" ht="12.75">
      <c r="A40" s="21" t="s">
        <v>81</v>
      </c>
      <c r="B40" s="21" t="s">
        <v>74</v>
      </c>
      <c r="C40" s="21" t="s">
        <v>63</v>
      </c>
      <c r="D40" s="21" t="s">
        <v>82</v>
      </c>
      <c r="E40" s="21" t="s">
        <v>45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</row>
    <row r="41" spans="1:17" ht="12.75">
      <c r="A41" s="21" t="s">
        <v>90</v>
      </c>
      <c r="B41" s="21" t="s">
        <v>74</v>
      </c>
      <c r="C41" s="21" t="s">
        <v>63</v>
      </c>
      <c r="D41" s="21" t="s">
        <v>88</v>
      </c>
      <c r="E41" s="21" t="s">
        <v>45</v>
      </c>
      <c r="F41" s="21">
        <v>0</v>
      </c>
      <c r="G41" s="21">
        <v>6</v>
      </c>
      <c r="H41" s="21">
        <v>5</v>
      </c>
      <c r="I41" s="21">
        <v>8</v>
      </c>
      <c r="J41" s="21">
        <v>12</v>
      </c>
      <c r="K41" s="21">
        <v>6</v>
      </c>
      <c r="L41" s="21">
        <v>1</v>
      </c>
      <c r="M41" s="21">
        <v>5</v>
      </c>
      <c r="N41" s="21">
        <v>0</v>
      </c>
      <c r="O41" s="21">
        <v>43</v>
      </c>
      <c r="P41" s="21">
        <v>0</v>
      </c>
      <c r="Q41" s="21">
        <v>0</v>
      </c>
    </row>
    <row r="42" spans="1:17" ht="12.75">
      <c r="A42" s="46" t="s">
        <v>64</v>
      </c>
      <c r="B42" s="46" t="s">
        <v>74</v>
      </c>
      <c r="C42" s="46" t="s">
        <v>63</v>
      </c>
      <c r="D42" s="46" t="s">
        <v>94</v>
      </c>
      <c r="E42" s="46" t="s">
        <v>45</v>
      </c>
      <c r="F42" s="46">
        <v>149</v>
      </c>
      <c r="G42" s="46">
        <v>123</v>
      </c>
      <c r="H42" s="46">
        <v>63</v>
      </c>
      <c r="I42" s="46">
        <v>59</v>
      </c>
      <c r="J42" s="46">
        <v>34</v>
      </c>
      <c r="K42" s="46">
        <v>21</v>
      </c>
      <c r="L42" s="46">
        <v>16</v>
      </c>
      <c r="M42" s="46">
        <v>19</v>
      </c>
      <c r="N42" s="46">
        <v>0</v>
      </c>
      <c r="O42" s="46">
        <v>335</v>
      </c>
      <c r="P42" s="46">
        <v>110</v>
      </c>
      <c r="Q42" s="46">
        <v>165</v>
      </c>
    </row>
    <row r="43" spans="1:17" ht="12.75">
      <c r="A43" s="21" t="s">
        <v>66</v>
      </c>
      <c r="B43" s="21" t="s">
        <v>53</v>
      </c>
      <c r="C43" s="21" t="s">
        <v>47</v>
      </c>
      <c r="D43" s="21" t="s">
        <v>67</v>
      </c>
      <c r="E43" s="21" t="s">
        <v>45</v>
      </c>
      <c r="F43" s="21">
        <v>46</v>
      </c>
      <c r="G43" s="21">
        <v>55</v>
      </c>
      <c r="H43" s="21">
        <v>31</v>
      </c>
      <c r="I43" s="21">
        <v>26</v>
      </c>
      <c r="J43" s="21">
        <v>29</v>
      </c>
      <c r="K43" s="21">
        <v>31</v>
      </c>
      <c r="L43" s="21">
        <v>25</v>
      </c>
      <c r="M43" s="21">
        <v>44</v>
      </c>
      <c r="N43" s="21">
        <v>0</v>
      </c>
      <c r="O43" s="21">
        <v>241</v>
      </c>
      <c r="P43" s="21">
        <v>50</v>
      </c>
      <c r="Q43" s="21">
        <v>75</v>
      </c>
    </row>
    <row r="44" spans="1:17" ht="12.75">
      <c r="A44" s="21" t="s">
        <v>75</v>
      </c>
      <c r="B44" s="21" t="s">
        <v>53</v>
      </c>
      <c r="C44" s="21" t="s">
        <v>47</v>
      </c>
      <c r="D44" s="21" t="s">
        <v>76</v>
      </c>
      <c r="E44" s="21" t="s">
        <v>45</v>
      </c>
      <c r="F44" s="21">
        <v>246</v>
      </c>
      <c r="G44" s="21">
        <v>205</v>
      </c>
      <c r="H44" s="21">
        <v>153</v>
      </c>
      <c r="I44" s="21">
        <v>123</v>
      </c>
      <c r="J44" s="21">
        <v>99</v>
      </c>
      <c r="K44" s="21">
        <v>77</v>
      </c>
      <c r="L44" s="21">
        <v>72</v>
      </c>
      <c r="M44" s="21">
        <v>122</v>
      </c>
      <c r="N44" s="21">
        <v>0</v>
      </c>
      <c r="O44" s="21">
        <v>851</v>
      </c>
      <c r="P44" s="21">
        <v>205</v>
      </c>
      <c r="Q44" s="21">
        <v>360</v>
      </c>
    </row>
    <row r="45" spans="1:17" ht="12.75">
      <c r="A45" s="46" t="s">
        <v>64</v>
      </c>
      <c r="B45" s="46" t="s">
        <v>53</v>
      </c>
      <c r="C45" s="46" t="s">
        <v>47</v>
      </c>
      <c r="D45" s="46" t="s">
        <v>94</v>
      </c>
      <c r="E45" s="46" t="s">
        <v>45</v>
      </c>
      <c r="F45" s="46">
        <v>152</v>
      </c>
      <c r="G45" s="46">
        <v>203</v>
      </c>
      <c r="H45" s="46">
        <v>126</v>
      </c>
      <c r="I45" s="46">
        <v>90</v>
      </c>
      <c r="J45" s="46">
        <v>96</v>
      </c>
      <c r="K45" s="46">
        <v>66</v>
      </c>
      <c r="L45" s="46">
        <v>72</v>
      </c>
      <c r="M45" s="46">
        <v>117</v>
      </c>
      <c r="N45" s="46">
        <v>0</v>
      </c>
      <c r="O45" s="46">
        <v>770</v>
      </c>
      <c r="P45" s="46">
        <v>133</v>
      </c>
      <c r="Q45" s="46">
        <v>220</v>
      </c>
    </row>
    <row r="46" spans="1:17" ht="12.75">
      <c r="A46" s="46" t="s">
        <v>64</v>
      </c>
      <c r="B46" s="46" t="s">
        <v>56</v>
      </c>
      <c r="C46" s="46" t="s">
        <v>47</v>
      </c>
      <c r="D46" s="46" t="s">
        <v>94</v>
      </c>
      <c r="E46" s="46" t="s">
        <v>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</row>
    <row r="47" spans="1:17" ht="12.75">
      <c r="A47" s="21" t="s">
        <v>77</v>
      </c>
      <c r="B47" s="21" t="s">
        <v>78</v>
      </c>
      <c r="C47" s="21" t="s">
        <v>60</v>
      </c>
      <c r="D47" s="21" t="s">
        <v>79</v>
      </c>
      <c r="E47" s="21" t="s">
        <v>80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</row>
    <row r="48" spans="1:17" ht="12.75">
      <c r="A48" s="21" t="s">
        <v>87</v>
      </c>
      <c r="B48" s="80" t="s">
        <v>78</v>
      </c>
      <c r="C48" s="80" t="s">
        <v>60</v>
      </c>
      <c r="D48" s="21" t="s">
        <v>88</v>
      </c>
      <c r="E48" s="21" t="s">
        <v>80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80">
        <v>27</v>
      </c>
    </row>
    <row r="49" spans="1:17" ht="12.75">
      <c r="A49" s="21" t="s">
        <v>87</v>
      </c>
      <c r="B49" s="80" t="s">
        <v>78</v>
      </c>
      <c r="C49" s="80" t="s">
        <v>89</v>
      </c>
      <c r="D49" s="21" t="s">
        <v>88</v>
      </c>
      <c r="E49" s="21" t="s">
        <v>80</v>
      </c>
      <c r="F49" s="21">
        <v>14</v>
      </c>
      <c r="G49" s="21">
        <v>4</v>
      </c>
      <c r="H49" s="21">
        <v>4</v>
      </c>
      <c r="I49" s="21">
        <v>1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10</v>
      </c>
      <c r="P49" s="21">
        <v>10</v>
      </c>
      <c r="Q49" s="80">
        <v>0</v>
      </c>
    </row>
    <row r="50" spans="1:17" ht="12.75">
      <c r="A50" s="46" t="s">
        <v>64</v>
      </c>
      <c r="B50" s="46" t="s">
        <v>78</v>
      </c>
      <c r="C50" s="46" t="s">
        <v>60</v>
      </c>
      <c r="D50" s="46" t="s">
        <v>94</v>
      </c>
      <c r="E50" s="46" t="s">
        <v>80</v>
      </c>
      <c r="F50" s="46">
        <v>8</v>
      </c>
      <c r="G50" s="46">
        <v>4</v>
      </c>
      <c r="H50" s="46">
        <v>2</v>
      </c>
      <c r="I50" s="46">
        <v>1</v>
      </c>
      <c r="J50" s="46">
        <v>0</v>
      </c>
      <c r="K50" s="46">
        <v>1</v>
      </c>
      <c r="L50" s="46">
        <v>0</v>
      </c>
      <c r="M50" s="46">
        <v>0</v>
      </c>
      <c r="N50" s="46">
        <v>0</v>
      </c>
      <c r="O50" s="46">
        <v>8</v>
      </c>
      <c r="P50" s="46">
        <v>0</v>
      </c>
      <c r="Q50" s="46">
        <v>0</v>
      </c>
    </row>
    <row r="51" spans="1:17" ht="12.75">
      <c r="A51" s="46" t="s">
        <v>64</v>
      </c>
      <c r="B51" s="46" t="s">
        <v>100</v>
      </c>
      <c r="C51" s="46" t="s">
        <v>46</v>
      </c>
      <c r="D51" s="46" t="s">
        <v>94</v>
      </c>
      <c r="E51" s="46" t="s">
        <v>45</v>
      </c>
      <c r="F51" s="46">
        <v>38</v>
      </c>
      <c r="G51" s="46">
        <v>78</v>
      </c>
      <c r="H51" s="46">
        <v>37</v>
      </c>
      <c r="I51" s="46">
        <v>37</v>
      </c>
      <c r="J51" s="46">
        <v>33</v>
      </c>
      <c r="K51" s="46">
        <v>25</v>
      </c>
      <c r="L51" s="46">
        <v>12</v>
      </c>
      <c r="M51" s="46">
        <v>10</v>
      </c>
      <c r="N51" s="46">
        <v>0</v>
      </c>
      <c r="O51" s="46">
        <v>232</v>
      </c>
      <c r="P51" s="46">
        <v>25</v>
      </c>
      <c r="Q51" s="46">
        <v>44</v>
      </c>
    </row>
    <row r="52" spans="1:17" ht="12.75">
      <c r="A52" s="46" t="s">
        <v>64</v>
      </c>
      <c r="B52" s="46" t="s">
        <v>101</v>
      </c>
      <c r="C52" s="46" t="s">
        <v>47</v>
      </c>
      <c r="D52" s="46" t="s">
        <v>94</v>
      </c>
      <c r="E52" s="46" t="s">
        <v>45</v>
      </c>
      <c r="F52" s="46">
        <v>89</v>
      </c>
      <c r="G52" s="46">
        <v>171</v>
      </c>
      <c r="H52" s="46">
        <v>115</v>
      </c>
      <c r="I52" s="46">
        <v>84</v>
      </c>
      <c r="J52" s="46">
        <v>54</v>
      </c>
      <c r="K52" s="46">
        <v>54</v>
      </c>
      <c r="L52" s="46">
        <v>23</v>
      </c>
      <c r="M52" s="46">
        <v>13</v>
      </c>
      <c r="N52" s="46">
        <v>0</v>
      </c>
      <c r="O52" s="46">
        <v>514</v>
      </c>
      <c r="P52" s="46">
        <v>69</v>
      </c>
      <c r="Q52" s="46">
        <v>123</v>
      </c>
    </row>
    <row r="53" spans="1:17" ht="12.75">
      <c r="A53" s="46" t="s">
        <v>64</v>
      </c>
      <c r="B53" s="46" t="s">
        <v>102</v>
      </c>
      <c r="C53" s="46" t="s">
        <v>60</v>
      </c>
      <c r="D53" s="46" t="s">
        <v>94</v>
      </c>
      <c r="E53" s="46" t="s">
        <v>51</v>
      </c>
      <c r="F53" s="46">
        <v>0</v>
      </c>
      <c r="G53" s="46">
        <v>9</v>
      </c>
      <c r="H53" s="46">
        <v>12</v>
      </c>
      <c r="I53" s="46">
        <v>13</v>
      </c>
      <c r="J53" s="46">
        <v>18</v>
      </c>
      <c r="K53" s="46">
        <v>6</v>
      </c>
      <c r="L53" s="46">
        <v>0</v>
      </c>
      <c r="M53" s="46">
        <v>0</v>
      </c>
      <c r="N53" s="46">
        <v>0</v>
      </c>
      <c r="O53" s="46">
        <v>58</v>
      </c>
      <c r="P53" s="46">
        <v>43</v>
      </c>
      <c r="Q53" s="46">
        <v>60</v>
      </c>
    </row>
    <row r="54" spans="1:17" ht="12.75">
      <c r="A54" s="46" t="s">
        <v>64</v>
      </c>
      <c r="B54" s="46" t="s">
        <v>103</v>
      </c>
      <c r="C54" s="46" t="s">
        <v>46</v>
      </c>
      <c r="D54" s="46" t="s">
        <v>94</v>
      </c>
      <c r="E54" s="46" t="s">
        <v>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</row>
    <row r="55" spans="1:17" ht="12.75">
      <c r="A55" s="46" t="s">
        <v>64</v>
      </c>
      <c r="B55" s="46" t="s">
        <v>104</v>
      </c>
      <c r="C55" s="46" t="s">
        <v>50</v>
      </c>
      <c r="D55" s="46" t="s">
        <v>94</v>
      </c>
      <c r="E55" s="46" t="s">
        <v>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</row>
    <row r="56" spans="1:17" ht="12.75">
      <c r="A56" s="46" t="s">
        <v>64</v>
      </c>
      <c r="B56" s="46" t="s">
        <v>105</v>
      </c>
      <c r="C56" s="46" t="s">
        <v>50</v>
      </c>
      <c r="D56" s="46" t="s">
        <v>94</v>
      </c>
      <c r="E56" s="46" t="s">
        <v>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</row>
    <row r="57" spans="1:17" ht="12.75">
      <c r="A57" s="46" t="s">
        <v>64</v>
      </c>
      <c r="B57" s="46" t="s">
        <v>106</v>
      </c>
      <c r="C57" s="46" t="s">
        <v>62</v>
      </c>
      <c r="D57" s="46" t="s">
        <v>94</v>
      </c>
      <c r="E57" s="46" t="s">
        <v>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</row>
    <row r="58" spans="1:17" ht="12.75">
      <c r="A58" s="46" t="s">
        <v>64</v>
      </c>
      <c r="B58" s="46" t="s">
        <v>107</v>
      </c>
      <c r="C58" s="46" t="s">
        <v>50</v>
      </c>
      <c r="D58" s="46" t="s">
        <v>94</v>
      </c>
      <c r="E58" s="46" t="s">
        <v>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</row>
  </sheetData>
  <sheetProtection/>
  <autoFilter ref="A9:HU31"/>
  <mergeCells count="2">
    <mergeCell ref="G8:O8"/>
    <mergeCell ref="P8:Q8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S20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10.00390625" style="167" customWidth="1"/>
    <col min="2" max="2" width="11.421875" style="167" bestFit="1" customWidth="1"/>
    <col min="3" max="3" width="9.7109375" style="167" bestFit="1" customWidth="1"/>
    <col min="4" max="4" width="14.140625" style="167" customWidth="1"/>
    <col min="5" max="5" width="10.8515625" style="167" bestFit="1" customWidth="1"/>
    <col min="6" max="6" width="11.7109375" style="167" bestFit="1" customWidth="1"/>
    <col min="7" max="7" width="11.140625" style="167" customWidth="1"/>
    <col min="8" max="8" width="8.8515625" style="167" bestFit="1" customWidth="1"/>
    <col min="9" max="9" width="12.421875" style="167" bestFit="1" customWidth="1"/>
    <col min="10" max="10" width="9.140625" style="167" bestFit="1" customWidth="1"/>
    <col min="11" max="11" width="9.7109375" style="167" bestFit="1" customWidth="1"/>
    <col min="12" max="12" width="11.57421875" style="167" bestFit="1" customWidth="1"/>
    <col min="13" max="13" width="9.7109375" style="167" bestFit="1" customWidth="1"/>
    <col min="14" max="14" width="11.57421875" style="167" bestFit="1" customWidth="1"/>
    <col min="15" max="15" width="17.8515625" style="167" customWidth="1"/>
    <col min="16" max="16" width="20.57421875" style="167" customWidth="1"/>
    <col min="17" max="17" width="8.28125" style="167" bestFit="1" customWidth="1"/>
    <col min="18" max="18" width="11.421875" style="167" customWidth="1"/>
    <col min="19" max="19" width="7.28125" style="167" bestFit="1" customWidth="1"/>
    <col min="20" max="16384" width="11.421875" style="167" customWidth="1"/>
  </cols>
  <sheetData>
    <row r="1" ht="11.25" customHeight="1"/>
    <row r="2" ht="11.25" customHeight="1"/>
    <row r="3" ht="11.25" customHeight="1"/>
    <row r="4" ht="11.25" customHeight="1"/>
    <row r="5" ht="15.75">
      <c r="A5" s="168" t="s">
        <v>120</v>
      </c>
    </row>
    <row r="6" ht="11.25" customHeight="1" thickBot="1"/>
    <row r="7" spans="1:17" ht="12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  <c r="L7" s="169">
        <v>12</v>
      </c>
      <c r="M7" s="169">
        <v>13</v>
      </c>
      <c r="N7" s="169">
        <v>14</v>
      </c>
      <c r="O7" s="169">
        <v>15</v>
      </c>
      <c r="P7" s="169">
        <v>16</v>
      </c>
      <c r="Q7" s="192" t="s">
        <v>41</v>
      </c>
    </row>
    <row r="8" spans="1:17" ht="24.75" thickBot="1">
      <c r="A8" s="170" t="s">
        <v>121</v>
      </c>
      <c r="B8" s="170" t="s">
        <v>122</v>
      </c>
      <c r="C8" s="170" t="s">
        <v>123</v>
      </c>
      <c r="D8" s="170" t="s">
        <v>124</v>
      </c>
      <c r="E8" s="170" t="s">
        <v>125</v>
      </c>
      <c r="F8" s="170" t="s">
        <v>126</v>
      </c>
      <c r="G8" s="170" t="s">
        <v>127</v>
      </c>
      <c r="H8" s="170" t="s">
        <v>128</v>
      </c>
      <c r="I8" s="170" t="s">
        <v>129</v>
      </c>
      <c r="J8" s="170" t="s">
        <v>130</v>
      </c>
      <c r="K8" s="170" t="s">
        <v>131</v>
      </c>
      <c r="L8" s="170" t="s">
        <v>132</v>
      </c>
      <c r="M8" s="170" t="s">
        <v>133</v>
      </c>
      <c r="N8" s="170" t="s">
        <v>134</v>
      </c>
      <c r="O8" s="170" t="s">
        <v>135</v>
      </c>
      <c r="P8" s="170" t="s">
        <v>136</v>
      </c>
      <c r="Q8" s="193"/>
    </row>
    <row r="9" ht="12.75" thickBot="1"/>
    <row r="10" spans="1:19" s="174" customFormat="1" ht="12.75" thickBot="1">
      <c r="A10" s="171" t="e">
        <f>SUMIF(RESUMEN!#REF!,A7,RESUMEN!$D$11:$D$46)</f>
        <v>#REF!</v>
      </c>
      <c r="B10" s="172" t="e">
        <f>SUMIF(RESUMEN!#REF!,B7,RESUMEN!$D$11:$D$46)</f>
        <v>#REF!</v>
      </c>
      <c r="C10" s="172" t="e">
        <f>SUMIF(RESUMEN!#REF!,C7,RESUMEN!$D$11:$D$46)</f>
        <v>#REF!</v>
      </c>
      <c r="D10" s="172" t="e">
        <f>SUMIF(RESUMEN!#REF!,D7,RESUMEN!$D$11:$D$46)</f>
        <v>#REF!</v>
      </c>
      <c r="E10" s="172" t="e">
        <f>SUMIF(RESUMEN!#REF!,E7,RESUMEN!$D$11:$D$46)</f>
        <v>#REF!</v>
      </c>
      <c r="F10" s="172" t="e">
        <f>SUMIF(RESUMEN!#REF!,F7,RESUMEN!$D$11:$D$46)</f>
        <v>#REF!</v>
      </c>
      <c r="G10" s="172" t="e">
        <f>SUMIF(RESUMEN!#REF!,G7,RESUMEN!$D$11:$D$46)</f>
        <v>#REF!</v>
      </c>
      <c r="H10" s="172" t="e">
        <f>SUMIF(RESUMEN!#REF!,H7,RESUMEN!$D$11:$D$46)</f>
        <v>#REF!</v>
      </c>
      <c r="I10" s="172" t="e">
        <f>SUMIF(RESUMEN!#REF!,I7,RESUMEN!$D$11:$D$46)</f>
        <v>#REF!</v>
      </c>
      <c r="J10" s="172" t="e">
        <f>SUMIF(RESUMEN!#REF!,J7,RESUMEN!$D$11:$D$46)</f>
        <v>#REF!</v>
      </c>
      <c r="K10" s="172" t="e">
        <f>SUMIF(RESUMEN!#REF!,K7,RESUMEN!$D$11:$D$46)</f>
        <v>#REF!</v>
      </c>
      <c r="L10" s="172" t="e">
        <f>SUMIF(RESUMEN!#REF!,L7,RESUMEN!$D$11:$D$46)</f>
        <v>#REF!</v>
      </c>
      <c r="M10" s="172" t="e">
        <f>SUMIF(RESUMEN!#REF!,M7,RESUMEN!$D$11:$D$46)</f>
        <v>#REF!</v>
      </c>
      <c r="N10" s="172" t="e">
        <f>SUMIF(RESUMEN!#REF!,N7,RESUMEN!$D$11:$D$46)</f>
        <v>#REF!</v>
      </c>
      <c r="O10" s="172" t="e">
        <f>SUMIF(RESUMEN!#REF!,O7,RESUMEN!$D$11:$D$46)</f>
        <v>#REF!</v>
      </c>
      <c r="P10" s="172" t="e">
        <f>SUMIF(RESUMEN!#REF!,P7,RESUMEN!$D$11:$D$46)</f>
        <v>#REF!</v>
      </c>
      <c r="Q10" s="173" t="e">
        <f>SUM(A10:P10)</f>
        <v>#REF!</v>
      </c>
      <c r="S10" s="175">
        <f>+RESUMEN!D10</f>
        <v>8709.36553375074</v>
      </c>
    </row>
    <row r="11" spans="1:17" ht="12">
      <c r="A11" s="180" t="e">
        <f>+A10/$Q$10</f>
        <v>#REF!</v>
      </c>
      <c r="B11" s="180" t="e">
        <f aca="true" t="shared" si="0" ref="B11:Q11">+B10/$Q$10</f>
        <v>#REF!</v>
      </c>
      <c r="C11" s="180" t="e">
        <f t="shared" si="0"/>
        <v>#REF!</v>
      </c>
      <c r="D11" s="180" t="e">
        <f t="shared" si="0"/>
        <v>#REF!</v>
      </c>
      <c r="E11" s="180" t="e">
        <f t="shared" si="0"/>
        <v>#REF!</v>
      </c>
      <c r="F11" s="180" t="e">
        <f t="shared" si="0"/>
        <v>#REF!</v>
      </c>
      <c r="G11" s="180" t="e">
        <f t="shared" si="0"/>
        <v>#REF!</v>
      </c>
      <c r="H11" s="180" t="e">
        <f t="shared" si="0"/>
        <v>#REF!</v>
      </c>
      <c r="I11" s="180" t="e">
        <f t="shared" si="0"/>
        <v>#REF!</v>
      </c>
      <c r="J11" s="180" t="e">
        <f t="shared" si="0"/>
        <v>#REF!</v>
      </c>
      <c r="K11" s="180" t="e">
        <f t="shared" si="0"/>
        <v>#REF!</v>
      </c>
      <c r="L11" s="180" t="e">
        <f t="shared" si="0"/>
        <v>#REF!</v>
      </c>
      <c r="M11" s="180" t="e">
        <f t="shared" si="0"/>
        <v>#REF!</v>
      </c>
      <c r="N11" s="180" t="e">
        <f t="shared" si="0"/>
        <v>#REF!</v>
      </c>
      <c r="O11" s="180" t="e">
        <f t="shared" si="0"/>
        <v>#REF!</v>
      </c>
      <c r="P11" s="180" t="e">
        <f t="shared" si="0"/>
        <v>#REF!</v>
      </c>
      <c r="Q11" s="180" t="e">
        <f t="shared" si="0"/>
        <v>#REF!</v>
      </c>
    </row>
    <row r="14" ht="15.75">
      <c r="A14" s="183" t="s">
        <v>137</v>
      </c>
    </row>
    <row r="16" spans="1:9" ht="24">
      <c r="A16" s="176" t="s">
        <v>11</v>
      </c>
      <c r="B16" s="176" t="s">
        <v>12</v>
      </c>
      <c r="C16" s="176" t="s">
        <v>13</v>
      </c>
      <c r="D16" s="176" t="s">
        <v>14</v>
      </c>
      <c r="E16" s="176" t="s">
        <v>15</v>
      </c>
      <c r="F16" s="176" t="s">
        <v>16</v>
      </c>
      <c r="G16" s="176" t="s">
        <v>17</v>
      </c>
      <c r="H16" s="176" t="s">
        <v>18</v>
      </c>
      <c r="I16" s="176" t="s">
        <v>19</v>
      </c>
    </row>
    <row r="17" ht="12.75" thickBot="1"/>
    <row r="18" spans="1:19" s="174" customFormat="1" ht="12.75" thickBot="1">
      <c r="A18" s="177">
        <f>+'BASE ÚLTIMO AÑO INFORMADO'!G10</f>
        <v>4107</v>
      </c>
      <c r="B18" s="178">
        <f>+'BASE ÚLTIMO AÑO INFORMADO'!H10</f>
        <v>2493</v>
      </c>
      <c r="C18" s="178">
        <f>+'BASE ÚLTIMO AÑO INFORMADO'!I10</f>
        <v>2030</v>
      </c>
      <c r="D18" s="178">
        <f>+'BASE ÚLTIMO AÑO INFORMADO'!J10</f>
        <v>1634</v>
      </c>
      <c r="E18" s="178">
        <f>+'BASE ÚLTIMO AÑO INFORMADO'!K10</f>
        <v>1208</v>
      </c>
      <c r="F18" s="178">
        <f>+'BASE ÚLTIMO AÑO INFORMADO'!L10</f>
        <v>839</v>
      </c>
      <c r="G18" s="178">
        <f>+'BASE ÚLTIMO AÑO INFORMADO'!M10</f>
        <v>1216</v>
      </c>
      <c r="H18" s="178">
        <f>+'BASE ÚLTIMO AÑO INFORMADO'!N10</f>
        <v>0</v>
      </c>
      <c r="I18" s="173">
        <f>SUM(A18:H18)</f>
        <v>13527</v>
      </c>
      <c r="S18" s="175">
        <f>+'BASE ÚLTIMO AÑO INFORMADO'!O10</f>
        <v>13527</v>
      </c>
    </row>
    <row r="20" spans="2:9" ht="12">
      <c r="B20" s="182">
        <f>B18+A18</f>
        <v>6600</v>
      </c>
      <c r="I20" s="167">
        <f>B20/I18</f>
        <v>0.48791306276336216</v>
      </c>
    </row>
  </sheetData>
  <sheetProtection/>
  <mergeCells count="1">
    <mergeCell ref="Q7:Q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spu40ja</cp:lastModifiedBy>
  <cp:lastPrinted>2008-09-25T21:19:11Z</cp:lastPrinted>
  <dcterms:created xsi:type="dcterms:W3CDTF">2007-12-28T17:36:59Z</dcterms:created>
  <dcterms:modified xsi:type="dcterms:W3CDTF">2008-09-25T21:28:38Z</dcterms:modified>
  <cp:category/>
  <cp:version/>
  <cp:contentType/>
  <cp:contentStatus/>
</cp:coreProperties>
</file>